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0650" windowHeight="10275" tabRatio="786" activeTab="5"/>
  </bookViews>
  <sheets>
    <sheet name="пром " sheetId="1" r:id="rId1"/>
    <sheet name="село" sheetId="2" r:id="rId2"/>
    <sheet name="инвестиции" sheetId="3" r:id="rId3"/>
    <sheet name="товарооборот" sheetId="4" r:id="rId4"/>
    <sheet name="услуги" sheetId="5" r:id="rId5"/>
    <sheet name="Население" sheetId="6" r:id="rId6"/>
  </sheets>
  <definedNames>
    <definedName name="_xlfn.IFERROR" hidden="1">#NAME?</definedName>
    <definedName name="_xlnm.Print_Titles" localSheetId="5">'Население'!$4:$5</definedName>
    <definedName name="_xlnm.Print_Titles" localSheetId="1">'село'!$6:$7</definedName>
    <definedName name="_xlnm.Print_Titles" localSheetId="3">'товарооборот'!$8:$9</definedName>
    <definedName name="_xlnm.Print_Titles" localSheetId="4">'услуги'!$6:$7</definedName>
  </definedNames>
  <calcPr fullCalcOnLoad="1"/>
</workbook>
</file>

<file path=xl/sharedStrings.xml><?xml version="1.0" encoding="utf-8"?>
<sst xmlns="http://schemas.openxmlformats.org/spreadsheetml/2006/main" count="641" uniqueCount="201">
  <si>
    <t>Форма 4</t>
  </si>
  <si>
    <t>отчет</t>
  </si>
  <si>
    <t>оценка</t>
  </si>
  <si>
    <t>прогноз</t>
  </si>
  <si>
    <t>в % к пред. году</t>
  </si>
  <si>
    <t>Во всех каналах реализации:</t>
  </si>
  <si>
    <t>в том числе</t>
  </si>
  <si>
    <t>Форма 5</t>
  </si>
  <si>
    <t xml:space="preserve">     в ценах соответствующих лет</t>
  </si>
  <si>
    <t>Форма 2</t>
  </si>
  <si>
    <t>единиц</t>
  </si>
  <si>
    <t xml:space="preserve">         в том числе</t>
  </si>
  <si>
    <t>тонн</t>
  </si>
  <si>
    <t>тыс. штук</t>
  </si>
  <si>
    <t>Форма 3</t>
  </si>
  <si>
    <t>тыс.руб.</t>
  </si>
  <si>
    <t>Жилые дома</t>
  </si>
  <si>
    <t>тыс. кв.м.</t>
  </si>
  <si>
    <t>Общеобразовательные школы</t>
  </si>
  <si>
    <t>уч. мест</t>
  </si>
  <si>
    <t>Дошкольные учреждения</t>
  </si>
  <si>
    <t>мест</t>
  </si>
  <si>
    <t>Больницы</t>
  </si>
  <si>
    <t>коек</t>
  </si>
  <si>
    <t>посещ./смену</t>
  </si>
  <si>
    <t>Клубы</t>
  </si>
  <si>
    <t>тыс.куб.м.</t>
  </si>
  <si>
    <t>Деловая древесина</t>
  </si>
  <si>
    <t>Пиломатериалы</t>
  </si>
  <si>
    <t>Форма 1</t>
  </si>
  <si>
    <t xml:space="preserve"> в ценах соответствующих лет</t>
  </si>
  <si>
    <t>тыс. руб.</t>
  </si>
  <si>
    <t>%</t>
  </si>
  <si>
    <t>в том числе:</t>
  </si>
  <si>
    <t>Теплоэнергия</t>
  </si>
  <si>
    <t xml:space="preserve"> % к пред.году</t>
  </si>
  <si>
    <t>в том числе по предприятиям</t>
  </si>
  <si>
    <t>Ввод в действие производственных мощностей и объектов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</si>
  <si>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</si>
  <si>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</si>
  <si>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</si>
  <si>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</si>
  <si>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</si>
  <si>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Туристские услуги</t>
  </si>
  <si>
    <t>Медицинские услуги</t>
  </si>
  <si>
    <t>Санаторно-оздоровительные</t>
  </si>
  <si>
    <t>Ветеринарные услуги</t>
  </si>
  <si>
    <t>Услуги правового характера</t>
  </si>
  <si>
    <t>Прочие услуги</t>
  </si>
  <si>
    <t>Зерно (в весе после доработки)</t>
  </si>
  <si>
    <t>Картофель</t>
  </si>
  <si>
    <t>Овощи</t>
  </si>
  <si>
    <t>Реализация скота и птицы(в живом весе)</t>
  </si>
  <si>
    <t>Молоко</t>
  </si>
  <si>
    <t>Яйца</t>
  </si>
  <si>
    <t>Льноволокно</t>
  </si>
  <si>
    <t>Шерсть (в физическом весе)</t>
  </si>
  <si>
    <t xml:space="preserve">  в том числе:</t>
  </si>
  <si>
    <t xml:space="preserve">   городского</t>
  </si>
  <si>
    <t xml:space="preserve">   сельского</t>
  </si>
  <si>
    <t xml:space="preserve">     в том числе:</t>
  </si>
  <si>
    <t xml:space="preserve">   в бюджетных организациях </t>
  </si>
  <si>
    <t xml:space="preserve"> в бюджетных организациях </t>
  </si>
  <si>
    <t>руб.</t>
  </si>
  <si>
    <t xml:space="preserve">      в том числе:</t>
  </si>
  <si>
    <t>в бюджетных организациях</t>
  </si>
  <si>
    <t>Примечания:</t>
  </si>
  <si>
    <t>статотчетность :</t>
  </si>
  <si>
    <t>Форма 6</t>
  </si>
  <si>
    <t xml:space="preserve">   в % к предыдущему году</t>
  </si>
  <si>
    <t xml:space="preserve">     индекс физического объема</t>
  </si>
  <si>
    <t xml:space="preserve"> индекс производства </t>
  </si>
  <si>
    <t>Промышленное производство</t>
  </si>
  <si>
    <t>Спортивных сооружений</t>
  </si>
  <si>
    <t>2. Численность экономически активного населения</t>
  </si>
  <si>
    <t xml:space="preserve"> 3. Численность  занятых в экономике </t>
  </si>
  <si>
    <t>2011 г.</t>
  </si>
  <si>
    <t>2012 г.</t>
  </si>
  <si>
    <t>Единица измерения</t>
  </si>
  <si>
    <t xml:space="preserve">        </t>
  </si>
  <si>
    <t xml:space="preserve">3.1. Численность занятых индивидуально-трудовой деятельностью </t>
  </si>
  <si>
    <t xml:space="preserve">3.3.Численность занятых в домашнем хозяйстве (включая личное подсобное хозяйство) производством товаров и услуг для реализации </t>
  </si>
  <si>
    <t>по ____________________ муниципальному району (городскому округу)</t>
  </si>
  <si>
    <r>
      <t xml:space="preserve">Оборот розничной торговли, </t>
    </r>
    <r>
      <rPr>
        <sz val="12"/>
        <rFont val="Times New Roman CYR"/>
        <family val="1"/>
      </rPr>
      <t xml:space="preserve">всего </t>
    </r>
  </si>
  <si>
    <r>
      <t xml:space="preserve">Оборот общественного питания, </t>
    </r>
    <r>
      <rPr>
        <sz val="12"/>
        <rFont val="Times New Roman CYR"/>
        <family val="1"/>
      </rPr>
      <t>всего</t>
    </r>
  </si>
  <si>
    <t>Инвестиции за счет всех источников финансирования</t>
  </si>
  <si>
    <t>Ввод в действие жилых домов и объектов социально-культурной сферы</t>
  </si>
  <si>
    <t>1. Численность постоянного населения (среднегодовая)</t>
  </si>
  <si>
    <t>5. Среднемесячная начисленная заработная плата работников (по полному кругу предприятий и организаций)</t>
  </si>
  <si>
    <t xml:space="preserve"> формы: № 1-Т (год) - сведения о численности и заработной плате работников; № П-4 (месячная) - сведения  о численности, заработной плате и движении работников; ПМ (за январь-декабрь отчетного года); МП (микро) (за отчётный год)</t>
  </si>
  <si>
    <t>Амбулаторно-поликлинические учреждения</t>
  </si>
  <si>
    <r>
      <t>Во всех каналах реализации:</t>
    </r>
    <r>
      <rPr>
        <sz val="12"/>
        <rFont val="Times New Roman Cyr"/>
        <family val="0"/>
      </rPr>
      <t xml:space="preserve">                          </t>
    </r>
    <r>
      <rPr>
        <u val="single"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(с учетом экспертной оценки объемов услуг по недоучтенным предприятиям и оказываемых физическими лицами)</t>
    </r>
  </si>
  <si>
    <r>
      <t>Объем платных услуг населению,</t>
    </r>
    <r>
      <rPr>
        <sz val="12"/>
        <rFont val="Times New Roman Cyr"/>
        <family val="0"/>
      </rPr>
      <t xml:space="preserve"> всего по муниципальному району (городскому округу)</t>
    </r>
  </si>
  <si>
    <r>
      <t xml:space="preserve">а) государственных,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</si>
  <si>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б) муниципальных,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</si>
  <si>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в) колхозов,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</si>
  <si>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г) с/х производствен. кооперативов,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</si>
  <si>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д) акционерных обществ,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</si>
  <si>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ж) прочих,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</si>
  <si>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Крестьянских (фермерских) хозяйств, </t>
    </r>
    <r>
      <rPr>
        <sz val="12"/>
        <rFont val="Times New Roman CYR"/>
        <family val="1"/>
      </rPr>
      <t>всего по муниципальному району  (городскому округу)</t>
    </r>
  </si>
  <si>
    <r>
      <t xml:space="preserve">Продукция сельского хозяйства в сельскохозяйственных организациях,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</si>
  <si>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 xml:space="preserve">Продукция крестьянских (фермерских) хозяйств, </t>
    </r>
    <r>
      <rPr>
        <sz val="12"/>
        <rFont val="Times New Roman CYR"/>
        <family val="1"/>
      </rPr>
      <t>всего по муниципальному району (городскому округу)</t>
    </r>
  </si>
  <si>
    <r>
      <t>Количество организаций, занятых производством сельскохозяйственной продукции,  состоящих на самостоятельном балансе,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</si>
  <si>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 xml:space="preserve">  из них:</t>
  </si>
  <si>
    <t xml:space="preserve">       в том числе:</t>
  </si>
  <si>
    <r>
      <t xml:space="preserve">    собственные средства </t>
    </r>
    <r>
      <rPr>
        <sz val="12"/>
        <rFont val="Times New Roman Cyr"/>
        <family val="0"/>
      </rPr>
      <t>( в ценах соответствующих лет)</t>
    </r>
  </si>
  <si>
    <r>
      <t xml:space="preserve">    привлеченные средства </t>
    </r>
    <r>
      <rPr>
        <sz val="12"/>
        <rFont val="Times New Roman Cyr"/>
        <family val="0"/>
      </rPr>
      <t>(в ценах соответствующих лет)</t>
    </r>
  </si>
  <si>
    <t>Услуги гостиниц и аналогичных мест размещения</t>
  </si>
  <si>
    <t>Услуги учреждений культуры</t>
  </si>
  <si>
    <t>Услуги системы образования</t>
  </si>
  <si>
    <t>Физической культуры и спорта</t>
  </si>
  <si>
    <t xml:space="preserve">      в том числе</t>
  </si>
  <si>
    <t>3.2. Численность занятых в фермерских хозяйствах (включая наемных работников)</t>
  </si>
  <si>
    <r>
      <t>е) потребительских кооперативов,</t>
    </r>
    <r>
      <rPr>
        <sz val="12"/>
        <rFont val="Times New Roman CYR"/>
        <family val="1"/>
      </rPr>
      <t xml:space="preserve"> всего по муниципальному району (городскому округу)</t>
    </r>
  </si>
  <si>
    <t>2013 г.</t>
  </si>
  <si>
    <t>в среднем за год</t>
  </si>
  <si>
    <t xml:space="preserve">7. Уровень регистрируемой безработицы </t>
  </si>
  <si>
    <t>по состоянию на конец года</t>
  </si>
  <si>
    <t>2014 г.</t>
  </si>
  <si>
    <t>тыс. руб</t>
  </si>
  <si>
    <t xml:space="preserve">  </t>
  </si>
  <si>
    <t>Единица</t>
  </si>
  <si>
    <t>измерения</t>
  </si>
  <si>
    <t xml:space="preserve">     в ценах 2011 года</t>
  </si>
  <si>
    <t xml:space="preserve">     индекс-дефлятор</t>
  </si>
  <si>
    <t>% к предыдущему году в сопоставимых ценах</t>
  </si>
  <si>
    <t>Прогноз социально-экономического развития на период 2013 - 2015 годы</t>
  </si>
  <si>
    <t>2015 г.</t>
  </si>
  <si>
    <t xml:space="preserve"> в ценах 2011 года</t>
  </si>
  <si>
    <t xml:space="preserve">       федерального бюджета</t>
  </si>
  <si>
    <t xml:space="preserve">       областного бюджета</t>
  </si>
  <si>
    <t xml:space="preserve">       местного бюджета</t>
  </si>
  <si>
    <t>средств внебюджетных фондов</t>
  </si>
  <si>
    <t>прочих средств</t>
  </si>
  <si>
    <t>Раздел А: Сельское хозяйство</t>
  </si>
  <si>
    <t>в т.ч. Лесозаготовки</t>
  </si>
  <si>
    <t xml:space="preserve">Раздел С: Добыча полезных ископаемых </t>
  </si>
  <si>
    <t xml:space="preserve">DА: Производство пищевых продуктов  </t>
  </si>
  <si>
    <r>
      <t xml:space="preserve">     </t>
    </r>
    <r>
      <rPr>
        <b/>
        <i/>
        <sz val="12"/>
        <rFont val="Times New Roman Cyr"/>
        <family val="0"/>
      </rPr>
      <t xml:space="preserve"> бюджетные средства </t>
    </r>
    <r>
      <rPr>
        <sz val="12"/>
        <rFont val="Times New Roman Cyr"/>
        <family val="0"/>
      </rPr>
      <t>(в ценах соответствующих лет)</t>
    </r>
  </si>
  <si>
    <t>индекс-дефлятор</t>
  </si>
  <si>
    <t>и т.д. по всем видам деятельности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</si>
  <si>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</si>
  <si>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Лесозаготовки </t>
  </si>
  <si>
    <t xml:space="preserve"> и т.д.</t>
  </si>
  <si>
    <t xml:space="preserve">Отгружено товаров собственного производства, выполнено работ и услуг собственными силами (без НДС и акцизов) по разделам  C,D,E  </t>
  </si>
  <si>
    <t>в том числе по видам деятельности:</t>
  </si>
  <si>
    <t xml:space="preserve">Добыча полезных ископаемых (раздел С) </t>
  </si>
  <si>
    <t>Далее по видам деятельности: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</si>
  <si>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</si>
  <si>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</si>
  <si>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</si>
  <si>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</si>
  <si>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деятельн.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</si>
  <si>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</si>
  <si>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</si>
  <si>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DJ: Металлургическое производство и производство готовых металлических изделий</t>
  </si>
  <si>
    <t>Подраздел DК:Производство машин и оборудования без производства оружия и боеприпасов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</si>
  <si>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</si>
  <si>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</si>
  <si>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</si>
  <si>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</si>
  <si>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r>
      <t>по каждому виду деятельности</t>
    </r>
    <r>
      <rPr>
        <sz val="12"/>
        <rFont val="Times New Roman CYR"/>
        <family val="1"/>
      </rPr>
      <t xml:space="preserve"> - в целом и в разрезе предприятий</t>
    </r>
  </si>
  <si>
    <t>Заготовка древесины</t>
  </si>
  <si>
    <t>Хлеб и хлебобулочные изделия</t>
  </si>
  <si>
    <t xml:space="preserve">     индекс производства</t>
  </si>
  <si>
    <t xml:space="preserve">     индекс промышленного производства</t>
  </si>
  <si>
    <t>Подраздел DC: Производство кожи, изделий из кожи и производство обуви</t>
  </si>
  <si>
    <t>Подраздел DI: Производство прочих неметаллических минеральных продуктов</t>
  </si>
  <si>
    <t>5.1.Среднемесячная начисленная заработная плата работников в организациях, не относящихся к субъектам малого предпринимательства</t>
  </si>
  <si>
    <t>3.4.1. Cреднесписочная численность работников в организациях, не относящихся к субъектам малого предпринимательства</t>
  </si>
  <si>
    <t>4.1.Фонд начисленной заработной платы в организациях, не относящихся к субъектам малого предпринимательства</t>
  </si>
  <si>
    <t>в том числе объем инвестиций в основной капитал по видам деятельности в ценах соответствующих лет:</t>
  </si>
  <si>
    <t>км</t>
  </si>
  <si>
    <t>1.Дмитриевсое с/п</t>
  </si>
  <si>
    <t>1.1.(ГП Костромахозлес)</t>
  </si>
  <si>
    <t xml:space="preserve">1.2.(ООО Форис) </t>
  </si>
  <si>
    <t>1.1.(Курьяновский карьер)</t>
  </si>
  <si>
    <t>(ЗАО "Галичское по птицеводству")</t>
  </si>
  <si>
    <t>(ООО "Ореховское торговое предприятие")</t>
  </si>
  <si>
    <t>(ООО Бирюса)</t>
  </si>
  <si>
    <t>Производства важнейших видов продукции</t>
  </si>
  <si>
    <t>тыс.гкал.</t>
  </si>
  <si>
    <t>Мясо и субпродукты 1 категори</t>
  </si>
  <si>
    <t>Вывозка дров</t>
  </si>
  <si>
    <t xml:space="preserve"> руб.</t>
  </si>
  <si>
    <t>в том числе по предприятиям:</t>
  </si>
  <si>
    <t>"ООО Ореховокоммунсервис"</t>
  </si>
  <si>
    <t>"ЖЭК №7"</t>
  </si>
  <si>
    <t>"ООО Коммунстандарт"</t>
  </si>
  <si>
    <t>Производство основных видов сельскохозяйственной продукции                    во всех категориях хозяйств,                                           всего по муниципальному району (городскому округу)</t>
  </si>
  <si>
    <t>по Галичскому муниципальному району (городскому округу)</t>
  </si>
  <si>
    <t>(ООО "Проект ОБЛО)</t>
  </si>
  <si>
    <t>(ИП Смирнов С.А.)</t>
  </si>
  <si>
    <r>
      <t xml:space="preserve">Продукция сельскохозяйственных организаций, </t>
    </r>
    <r>
      <rPr>
        <sz val="11"/>
        <rFont val="Times New Roman Cyr"/>
        <family val="1"/>
      </rPr>
      <t>всего по муниципальному району (городскому округу)</t>
    </r>
  </si>
  <si>
    <r>
      <t xml:space="preserve">Продукция в хозяйствах населения, </t>
    </r>
    <r>
      <rPr>
        <sz val="11"/>
        <rFont val="Times New Roman Cyr"/>
        <family val="1"/>
      </rPr>
      <t>всего по муниципальному району (городскому округу)</t>
    </r>
  </si>
  <si>
    <t>чел.</t>
  </si>
  <si>
    <r>
      <t xml:space="preserve">4. Фонд начисленной заработной платы - всего </t>
    </r>
    <r>
      <rPr>
        <sz val="10"/>
        <color indexed="8"/>
        <rFont val="Times New Roman CYR"/>
        <family val="1"/>
      </rPr>
      <t>(по полному кругу организаций)</t>
    </r>
  </si>
  <si>
    <r>
      <t xml:space="preserve">6.Численность безработных </t>
    </r>
    <r>
      <rPr>
        <sz val="10"/>
        <color indexed="8"/>
        <rFont val="Times New Roman CYR"/>
        <family val="1"/>
      </rPr>
      <t>(зарегистрированных в службе занятости на конец года)</t>
    </r>
  </si>
  <si>
    <t>Ед. изм.</t>
  </si>
  <si>
    <t>3.4.Cреднесписочная численность работников - всего (полный круг организаций)</t>
  </si>
  <si>
    <t>Приложение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</si>
</sst>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_)"/>
    <numFmt numFmtId="170" formatCode="0.000"/>
  </numFmts>
  <fonts count="59"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2"/>
      <name val="Times New Roman Cyr"/>
      <family val="1"/>
    </font>
    <font>
      <b/>
      <u val="single"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u val="single"/>
      <sz val="12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b/>
      <sz val="11"/>
      <name val="Times New Roman CYR"/>
      <family val="1"/>
    </font>
    <font>
      <sz val="11"/>
      <color indexed="8"/>
      <name val="Arial Cyr"/>
      <family val="2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 Cyr"/>
      <family val="0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sz val="11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12"/>
      <name val="Times New Roman"/>
      <family val="1"/>
    </font>
    <font>
      <sz val="12"/>
      <color indexed="12"/>
      <name val="Times New Roman Cyr"/>
      <family val="0"/>
    </font>
    <font>
      <sz val="12"/>
      <color indexed="12"/>
      <name val="Times New Roman CYR"/>
      <family val="1"/>
    </font>
    <font>
      <sz val="11"/>
      <color indexed="12"/>
      <name val="Times New Roman"/>
      <family val="1"/>
    </font>
    <font>
      <sz val="11"/>
      <color indexed="10"/>
      <name val="Times New Roman Cyr"/>
      <family val="1"/>
    </font>
    <font>
      <b/>
      <sz val="12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1"/>
      <color indexed="12"/>
      <name val="Times New Roman CYR"/>
      <family val="0"/>
    </font>
    <font>
      <sz val="10"/>
      <color indexed="48"/>
      <name val="Times New Roman CYR"/>
      <family val="1"/>
    </font>
    <font>
      <sz val="9"/>
      <color indexed="48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vertical="distributed"/>
    </xf>
    <xf numFmtId="0" fontId="5" fillId="0" borderId="17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9" fillId="0" borderId="10" xfId="53" applyFont="1" applyBorder="1" applyAlignment="1">
      <alignment vertical="distributed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>
      <alignment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horizontal="left"/>
      <protection/>
    </xf>
    <xf numFmtId="0" fontId="1" fillId="0" borderId="10" xfId="53" applyFont="1" applyBorder="1" applyAlignment="1">
      <alignment vertical="distributed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1" fillId="0" borderId="10" xfId="53" applyNumberFormat="1" applyFont="1" applyBorder="1">
      <alignment/>
      <protection/>
    </xf>
    <xf numFmtId="0" fontId="3" fillId="0" borderId="10" xfId="53" applyFont="1" applyBorder="1">
      <alignment/>
      <protection/>
    </xf>
    <xf numFmtId="0" fontId="5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2" fillId="0" borderId="10" xfId="53" applyFont="1" applyBorder="1" applyAlignment="1">
      <alignment vertical="distributed"/>
      <protection/>
    </xf>
    <xf numFmtId="0" fontId="1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justify" vertical="justify"/>
      <protection/>
    </xf>
    <xf numFmtId="0" fontId="1" fillId="0" borderId="10" xfId="53" applyFont="1" applyBorder="1" applyAlignment="1">
      <alignment wrapText="1"/>
      <protection/>
    </xf>
    <xf numFmtId="0" fontId="9" fillId="0" borderId="0" xfId="53" applyFont="1" applyAlignment="1">
      <alignment wrapText="1"/>
      <protection/>
    </xf>
    <xf numFmtId="0" fontId="8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wrapText="1"/>
      <protection/>
    </xf>
    <xf numFmtId="0" fontId="1" fillId="0" borderId="0" xfId="53" applyFont="1">
      <alignment/>
      <protection/>
    </xf>
    <xf numFmtId="0" fontId="5" fillId="0" borderId="17" xfId="53" applyFont="1" applyBorder="1">
      <alignment/>
      <protection/>
    </xf>
    <xf numFmtId="0" fontId="0" fillId="0" borderId="0" xfId="53">
      <alignment/>
      <protection/>
    </xf>
    <xf numFmtId="0" fontId="1" fillId="0" borderId="10" xfId="53" applyFont="1" applyFill="1" applyBorder="1">
      <alignment/>
      <protection/>
    </xf>
    <xf numFmtId="0" fontId="2" fillId="0" borderId="10" xfId="53" applyFont="1" applyBorder="1" applyAlignment="1">
      <alignment wrapText="1"/>
      <protection/>
    </xf>
    <xf numFmtId="1" fontId="13" fillId="0" borderId="0" xfId="53" applyNumberFormat="1" applyFont="1" applyFill="1">
      <alignment/>
      <protection/>
    </xf>
    <xf numFmtId="1" fontId="5" fillId="0" borderId="10" xfId="53" applyNumberFormat="1" applyFont="1" applyFill="1" applyBorder="1">
      <alignment/>
      <protection/>
    </xf>
    <xf numFmtId="1" fontId="44" fillId="0" borderId="10" xfId="53" applyNumberFormat="1" applyFont="1" applyFill="1" applyBorder="1">
      <alignment/>
      <protection/>
    </xf>
    <xf numFmtId="164" fontId="5" fillId="0" borderId="10" xfId="53" applyNumberFormat="1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40" fillId="0" borderId="18" xfId="53" applyFont="1" applyBorder="1" applyAlignment="1">
      <alignment horizontal="center" vertical="center"/>
      <protection/>
    </xf>
    <xf numFmtId="0" fontId="1" fillId="0" borderId="17" xfId="53" applyFont="1" applyBorder="1">
      <alignment/>
      <protection/>
    </xf>
    <xf numFmtId="0" fontId="8" fillId="0" borderId="10" xfId="53" applyFont="1" applyBorder="1">
      <alignment/>
      <protection/>
    </xf>
    <xf numFmtId="0" fontId="4" fillId="0" borderId="10" xfId="53" applyFont="1" applyBorder="1" applyAlignment="1">
      <alignment horizontal="center" vertical="center"/>
      <protection/>
    </xf>
    <xf numFmtId="164" fontId="45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2" fontId="4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64" fontId="43" fillId="0" borderId="10" xfId="53" applyNumberFormat="1" applyFont="1" applyFill="1" applyBorder="1" applyAlignment="1">
      <alignment horizontal="center" vertical="center"/>
      <protection/>
    </xf>
    <xf numFmtId="0" fontId="3" fillId="0" borderId="10" xfId="53" applyFont="1" applyBorder="1">
      <alignment/>
      <protection/>
    </xf>
    <xf numFmtId="164" fontId="14" fillId="0" borderId="0" xfId="53" applyNumberFormat="1" applyFont="1" applyFill="1" applyAlignment="1">
      <alignment horizontal="right" wrapText="1"/>
      <protection/>
    </xf>
    <xf numFmtId="1" fontId="46" fillId="0" borderId="10" xfId="53" applyNumberFormat="1" applyFont="1" applyFill="1" applyBorder="1" applyAlignment="1">
      <alignment horizontal="center" vertical="center"/>
      <protection/>
    </xf>
    <xf numFmtId="164" fontId="14" fillId="0" borderId="10" xfId="53" applyNumberFormat="1" applyFont="1" applyFill="1" applyBorder="1" applyAlignment="1">
      <alignment horizontal="right" vertical="center"/>
      <protection/>
    </xf>
    <xf numFmtId="164" fontId="14" fillId="0" borderId="10" xfId="53" applyNumberFormat="1" applyFont="1" applyFill="1" applyBorder="1" applyAlignment="1">
      <alignment horizontal="center" vertical="center"/>
      <protection/>
    </xf>
    <xf numFmtId="164" fontId="40" fillId="0" borderId="10" xfId="53" applyNumberFormat="1" applyFont="1" applyFill="1" applyBorder="1" applyAlignment="1">
      <alignment horizontal="right" vertical="center"/>
      <protection/>
    </xf>
    <xf numFmtId="0" fontId="40" fillId="0" borderId="19" xfId="53" applyFont="1" applyBorder="1" applyAlignment="1">
      <alignment horizontal="center" vertical="center"/>
      <protection/>
    </xf>
    <xf numFmtId="0" fontId="40" fillId="0" borderId="20" xfId="53" applyFont="1" applyBorder="1" applyAlignment="1">
      <alignment horizontal="center" vertical="center"/>
      <protection/>
    </xf>
    <xf numFmtId="164" fontId="40" fillId="0" borderId="0" xfId="53" applyNumberFormat="1" applyFont="1" applyFill="1" applyAlignment="1">
      <alignment horizontal="right" wrapText="1"/>
      <protection/>
    </xf>
    <xf numFmtId="164" fontId="40" fillId="0" borderId="10" xfId="53" applyNumberFormat="1" applyFont="1" applyFill="1" applyBorder="1" applyAlignment="1">
      <alignment horizontal="center" vertical="center"/>
      <protection/>
    </xf>
    <xf numFmtId="164" fontId="46" fillId="0" borderId="10" xfId="53" applyNumberFormat="1" applyFont="1" applyFill="1" applyBorder="1" applyAlignment="1">
      <alignment horizontal="center" vertical="center"/>
      <protection/>
    </xf>
    <xf numFmtId="164" fontId="42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1" fontId="47" fillId="0" borderId="10" xfId="53" applyNumberFormat="1" applyFont="1" applyBorder="1">
      <alignment/>
      <protection/>
    </xf>
    <xf numFmtId="0" fontId="16" fillId="0" borderId="10" xfId="53" applyFont="1" applyBorder="1">
      <alignment/>
      <protection/>
    </xf>
    <xf numFmtId="1" fontId="48" fillId="0" borderId="10" xfId="53" applyNumberFormat="1" applyFont="1" applyBorder="1">
      <alignment/>
      <protection/>
    </xf>
    <xf numFmtId="0" fontId="9" fillId="0" borderId="0" xfId="53" applyFont="1" applyAlignment="1">
      <alignment vertical="distributed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wrapText="1"/>
      <protection/>
    </xf>
    <xf numFmtId="0" fontId="9" fillId="0" borderId="0" xfId="53" applyFont="1">
      <alignment/>
      <protection/>
    </xf>
    <xf numFmtId="0" fontId="1" fillId="0" borderId="0" xfId="53" applyFont="1" applyAlignment="1">
      <alignment wrapText="1"/>
      <protection/>
    </xf>
    <xf numFmtId="164" fontId="5" fillId="0" borderId="10" xfId="0" applyNumberFormat="1" applyFont="1" applyFill="1" applyBorder="1" applyAlignment="1">
      <alignment vertical="distributed"/>
    </xf>
    <xf numFmtId="164" fontId="44" fillId="0" borderId="10" xfId="0" applyNumberFormat="1" applyFont="1" applyFill="1" applyBorder="1" applyAlignment="1">
      <alignment/>
    </xf>
    <xf numFmtId="2" fontId="1" fillId="0" borderId="10" xfId="53" applyNumberFormat="1" applyFont="1" applyBorder="1">
      <alignment/>
      <protection/>
    </xf>
    <xf numFmtId="0" fontId="1" fillId="0" borderId="0" xfId="53" applyFont="1" applyFill="1">
      <alignment/>
      <protection/>
    </xf>
    <xf numFmtId="0" fontId="5" fillId="24" borderId="1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justify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/>
      <protection/>
    </xf>
    <xf numFmtId="0" fontId="2" fillId="0" borderId="10" xfId="53" applyFont="1" applyBorder="1">
      <alignment/>
      <protection/>
    </xf>
    <xf numFmtId="0" fontId="15" fillId="0" borderId="10" xfId="53" applyFont="1" applyBorder="1" applyAlignment="1">
      <alignment horizontal="center"/>
      <protection/>
    </xf>
    <xf numFmtId="1" fontId="49" fillId="0" borderId="10" xfId="53" applyNumberFormat="1" applyFont="1" applyFill="1" applyBorder="1" applyAlignment="1">
      <alignment horizontal="center" vertical="center"/>
      <protection/>
    </xf>
    <xf numFmtId="164" fontId="5" fillId="0" borderId="10" xfId="53" applyNumberFormat="1" applyFont="1" applyFill="1" applyBorder="1" applyAlignment="1">
      <alignment horizontal="center"/>
      <protection/>
    </xf>
    <xf numFmtId="0" fontId="15" fillId="0" borderId="10" xfId="53" applyFont="1" applyBorder="1" applyAlignment="1">
      <alignment horizontal="center" wrapText="1"/>
      <protection/>
    </xf>
    <xf numFmtId="0" fontId="51" fillId="0" borderId="10" xfId="53" applyFont="1" applyBorder="1" applyAlignment="1">
      <alignment horizontal="justify" vertical="center" wrapText="1"/>
      <protection/>
    </xf>
    <xf numFmtId="0" fontId="52" fillId="0" borderId="10" xfId="53" applyFont="1" applyBorder="1" applyAlignment="1">
      <alignment horizontal="center"/>
      <protection/>
    </xf>
    <xf numFmtId="0" fontId="52" fillId="24" borderId="10" xfId="53" applyFont="1" applyFill="1" applyBorder="1" applyAlignment="1">
      <alignment horizontal="center"/>
      <protection/>
    </xf>
    <xf numFmtId="0" fontId="51" fillId="0" borderId="10" xfId="53" applyFont="1" applyBorder="1" applyAlignment="1">
      <alignment wrapText="1"/>
      <protection/>
    </xf>
    <xf numFmtId="0" fontId="53" fillId="0" borderId="10" xfId="53" applyFont="1" applyFill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horizontal="justify" vertical="center" wrapText="1"/>
      <protection/>
    </xf>
    <xf numFmtId="0" fontId="50" fillId="24" borderId="10" xfId="53" applyFont="1" applyFill="1" applyBorder="1" applyAlignment="1">
      <alignment horizontal="center"/>
      <protection/>
    </xf>
    <xf numFmtId="0" fontId="50" fillId="0" borderId="10" xfId="53" applyFont="1" applyBorder="1" applyAlignment="1">
      <alignment horizontal="center"/>
      <protection/>
    </xf>
    <xf numFmtId="0" fontId="50" fillId="0" borderId="10" xfId="53" applyFont="1" applyFill="1" applyBorder="1" applyAlignment="1">
      <alignment horizontal="center"/>
      <protection/>
    </xf>
    <xf numFmtId="0" fontId="16" fillId="0" borderId="10" xfId="53" applyFont="1" applyBorder="1" applyAlignment="1">
      <alignment wrapText="1"/>
      <protection/>
    </xf>
    <xf numFmtId="0" fontId="15" fillId="0" borderId="10" xfId="53" applyFont="1" applyFill="1" applyBorder="1" applyAlignment="1">
      <alignment horizontal="center"/>
      <protection/>
    </xf>
    <xf numFmtId="164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6" fillId="0" borderId="10" xfId="0" applyFont="1" applyFill="1" applyBorder="1" applyAlignment="1">
      <alignment vertical="distributed"/>
    </xf>
    <xf numFmtId="0" fontId="43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distributed"/>
    </xf>
    <xf numFmtId="170" fontId="43" fillId="0" borderId="10" xfId="0" applyNumberFormat="1" applyFont="1" applyFill="1" applyBorder="1" applyAlignment="1">
      <alignment horizontal="center" vertical="center"/>
    </xf>
    <xf numFmtId="2" fontId="14" fillId="0" borderId="10" xfId="53" applyNumberFormat="1" applyFont="1" applyFill="1" applyBorder="1" applyAlignment="1">
      <alignment horizontal="center" vertical="center"/>
      <protection/>
    </xf>
    <xf numFmtId="1" fontId="13" fillId="0" borderId="10" xfId="53" applyNumberFormat="1" applyFont="1" applyFill="1" applyBorder="1">
      <alignment/>
      <protection/>
    </xf>
    <xf numFmtId="0" fontId="41" fillId="0" borderId="20" xfId="53" applyFont="1" applyBorder="1" applyAlignment="1">
      <alignment horizontal="center" vertical="center"/>
      <protection/>
    </xf>
    <xf numFmtId="0" fontId="5" fillId="0" borderId="10" xfId="53" applyFont="1" applyBorder="1">
      <alignment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9" xfId="53" applyFont="1" applyBorder="1" applyAlignment="1">
      <alignment horizontal="center" vertical="center"/>
      <protection/>
    </xf>
    <xf numFmtId="0" fontId="40" fillId="0" borderId="20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1" fillId="0" borderId="19" xfId="53" applyFont="1" applyBorder="1" applyAlignment="1">
      <alignment horizontal="center" vertic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0" xfId="53" applyFont="1" applyBorder="1">
      <alignment/>
      <protection/>
    </xf>
    <xf numFmtId="0" fontId="2" fillId="0" borderId="0" xfId="53" applyFont="1" applyAlignment="1">
      <alignment horizontal="left" vertical="distributed"/>
      <protection/>
    </xf>
    <xf numFmtId="0" fontId="5" fillId="0" borderId="17" xfId="53" applyFont="1" applyBorder="1">
      <alignment/>
      <protection/>
    </xf>
    <xf numFmtId="0" fontId="5" fillId="0" borderId="21" xfId="53" applyFont="1" applyBorder="1">
      <alignment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 vertical="distributed"/>
      <protection/>
    </xf>
    <xf numFmtId="0" fontId="5" fillId="0" borderId="21" xfId="53" applyFont="1" applyBorder="1" applyAlignment="1">
      <alignment horizontal="center" vertical="distributed"/>
      <protection/>
    </xf>
    <xf numFmtId="0" fontId="5" fillId="0" borderId="10" xfId="53" applyFont="1" applyBorder="1" applyAlignment="1">
      <alignment horizontal="center"/>
      <protection/>
    </xf>
    <xf numFmtId="0" fontId="2" fillId="0" borderId="17" xfId="0" applyFont="1" applyFill="1" applyBorder="1" applyAlignment="1">
      <alignment vertical="distributed"/>
    </xf>
    <xf numFmtId="0" fontId="2" fillId="0" borderId="21" xfId="0" applyFont="1" applyFill="1" applyBorder="1" applyAlignment="1">
      <alignment vertical="distributed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0" fillId="0" borderId="18" xfId="53" applyFont="1" applyBorder="1" applyAlignment="1">
      <alignment horizontal="center" vertical="center"/>
      <protection/>
    </xf>
    <xf numFmtId="0" fontId="40" fillId="0" borderId="19" xfId="53" applyFont="1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/>
      <protection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distributed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distributed"/>
    </xf>
    <xf numFmtId="0" fontId="4" fillId="0" borderId="21" xfId="0" applyFont="1" applyFill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74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40.625" style="1" customWidth="1"/>
    <col min="2" max="2" width="17.125" style="45" customWidth="1"/>
    <col min="3" max="3" width="10.00390625" style="1" customWidth="1"/>
    <col min="4" max="4" width="13.625" style="1" customWidth="1"/>
    <col min="5" max="5" width="11.125" style="1" customWidth="1"/>
    <col min="6" max="6" width="10.50390625" style="1" customWidth="1"/>
    <col min="7" max="7" width="11.50390625" style="1" customWidth="1"/>
    <col min="8" max="8" width="10.50390625" style="1" bestFit="1" customWidth="1"/>
    <col min="9" max="16384" width="9.375" style="1" customWidth="1"/>
  </cols>
  <sheetData>
    <row r="1" spans="1:7" ht="15.75">
      <c r="A1"/>
      <c r="B1"/>
      <c r="C1"/>
      <c r="D1"/>
      <c r="E1"/>
      <c r="F1"/>
      <c r="G1"/>
    </row>
    <row r="2" spans="1:7" ht="15.75">
      <c r="A2" s="105"/>
      <c r="B2" s="106"/>
      <c r="C2" s="105"/>
      <c r="D2" s="105" t="s">
        <v>29</v>
      </c>
      <c r="E2" s="105"/>
      <c r="F2" s="105"/>
      <c r="G2" s="105" t="s">
        <v>200</v>
      </c>
    </row>
    <row r="3" spans="1:7" ht="15.75">
      <c r="A3" s="105" t="s">
        <v>126</v>
      </c>
      <c r="B3" s="106"/>
      <c r="C3" s="105"/>
      <c r="D3" s="105"/>
      <c r="E3" s="105"/>
      <c r="F3" s="105"/>
      <c r="G3" s="105"/>
    </row>
    <row r="4" spans="1:7" ht="15.75">
      <c r="A4" s="105"/>
      <c r="B4" s="106"/>
      <c r="C4" s="105"/>
      <c r="D4" s="105"/>
      <c r="E4" s="105"/>
      <c r="F4" s="105"/>
      <c r="G4" s="105"/>
    </row>
    <row r="5" spans="1:7" ht="15.75">
      <c r="A5" s="105" t="s">
        <v>190</v>
      </c>
      <c r="B5" s="106"/>
      <c r="C5" s="105"/>
      <c r="D5" s="105"/>
      <c r="E5" s="105"/>
      <c r="F5" s="105"/>
      <c r="G5" s="105"/>
    </row>
    <row r="6" spans="1:7" ht="15.75">
      <c r="A6" s="105"/>
      <c r="B6" s="106"/>
      <c r="C6" s="105"/>
      <c r="D6" s="105"/>
      <c r="E6" s="105"/>
      <c r="F6" s="105"/>
      <c r="G6" s="105"/>
    </row>
    <row r="7" spans="1:7" ht="15.75">
      <c r="A7" s="170"/>
      <c r="B7" s="64" t="s">
        <v>121</v>
      </c>
      <c r="C7" s="58" t="s">
        <v>76</v>
      </c>
      <c r="D7" s="58" t="s">
        <v>77</v>
      </c>
      <c r="E7" s="58" t="s">
        <v>114</v>
      </c>
      <c r="F7" s="58" t="s">
        <v>118</v>
      </c>
      <c r="G7" s="58" t="s">
        <v>127</v>
      </c>
    </row>
    <row r="8" spans="1:7" ht="15.75">
      <c r="A8" s="171"/>
      <c r="B8" s="64" t="s">
        <v>122</v>
      </c>
      <c r="C8" s="58" t="s">
        <v>1</v>
      </c>
      <c r="D8" s="58" t="s">
        <v>2</v>
      </c>
      <c r="E8" s="172" t="s">
        <v>3</v>
      </c>
      <c r="F8" s="173"/>
      <c r="G8" s="174"/>
    </row>
    <row r="9" spans="1:7" ht="110.25">
      <c r="A9" s="54" t="s">
        <v>141</v>
      </c>
      <c r="B9" s="55"/>
      <c r="C9" s="56"/>
      <c r="D9" s="56"/>
      <c r="E9" s="56"/>
      <c r="F9" s="56"/>
      <c r="G9" s="56"/>
    </row>
    <row r="10" spans="1:7" ht="15.75">
      <c r="A10" s="57" t="s">
        <v>33</v>
      </c>
      <c r="B10" s="55"/>
      <c r="C10" s="56"/>
      <c r="D10" s="56"/>
      <c r="E10" s="56"/>
      <c r="F10" s="56"/>
      <c r="G10" s="56"/>
    </row>
    <row r="11" spans="1:7" ht="15.75">
      <c r="A11" s="54" t="s">
        <v>142</v>
      </c>
      <c r="B11" s="166"/>
      <c r="C11" s="167"/>
      <c r="D11" s="167"/>
      <c r="E11" s="167"/>
      <c r="F11" s="167"/>
      <c r="G11" s="168"/>
    </row>
    <row r="12" spans="1:7" ht="15.75">
      <c r="A12" s="57" t="s">
        <v>8</v>
      </c>
      <c r="B12" s="58" t="s">
        <v>15</v>
      </c>
      <c r="C12" s="107">
        <f>C18+C23</f>
        <v>62138</v>
      </c>
      <c r="D12" s="107">
        <f aca="true" t="shared" si="0" ref="C12:G13">D18+D23</f>
        <v>68518</v>
      </c>
      <c r="E12" s="107">
        <f t="shared" si="0"/>
        <v>74016</v>
      </c>
      <c r="F12" s="107">
        <f t="shared" si="0"/>
        <v>81413</v>
      </c>
      <c r="G12" s="107">
        <f t="shared" si="0"/>
        <v>91812</v>
      </c>
    </row>
    <row r="13" spans="1:7" ht="15.75">
      <c r="A13" s="59" t="s">
        <v>123</v>
      </c>
      <c r="B13" s="58" t="s">
        <v>15</v>
      </c>
      <c r="C13" s="107">
        <f t="shared" si="0"/>
        <v>62138</v>
      </c>
      <c r="D13" s="107">
        <f t="shared" si="0"/>
        <v>64490</v>
      </c>
      <c r="E13" s="107">
        <f t="shared" si="0"/>
        <v>65163</v>
      </c>
      <c r="F13" s="107">
        <f t="shared" si="0"/>
        <v>67014</v>
      </c>
      <c r="G13" s="107">
        <f t="shared" si="0"/>
        <v>72012</v>
      </c>
    </row>
    <row r="14" spans="1:7" ht="15.75">
      <c r="A14" s="59" t="s">
        <v>124</v>
      </c>
      <c r="B14" s="58" t="s">
        <v>32</v>
      </c>
      <c r="C14" s="57"/>
      <c r="D14" s="57">
        <v>105.9</v>
      </c>
      <c r="E14" s="57">
        <v>106.9</v>
      </c>
      <c r="F14" s="57">
        <v>106.9</v>
      </c>
      <c r="G14" s="57">
        <v>104.9</v>
      </c>
    </row>
    <row r="15" spans="1:7" ht="30">
      <c r="A15" s="60" t="s">
        <v>164</v>
      </c>
      <c r="B15" s="61" t="s">
        <v>4</v>
      </c>
      <c r="C15" s="57"/>
      <c r="D15" s="57">
        <v>103.8</v>
      </c>
      <c r="E15" s="62">
        <v>101</v>
      </c>
      <c r="F15" s="57">
        <v>102.8</v>
      </c>
      <c r="G15" s="62">
        <v>107.4</v>
      </c>
    </row>
    <row r="16" spans="1:7" ht="15.75">
      <c r="A16" s="63" t="s">
        <v>36</v>
      </c>
      <c r="B16" s="64"/>
      <c r="C16" s="57"/>
      <c r="D16" s="57"/>
      <c r="E16" s="57"/>
      <c r="F16" s="57"/>
      <c r="G16" s="57"/>
    </row>
    <row r="17" spans="1:7" ht="15.75">
      <c r="A17" s="57" t="s">
        <v>174</v>
      </c>
      <c r="B17" s="64"/>
      <c r="C17" s="57"/>
      <c r="D17" s="57"/>
      <c r="E17" s="57"/>
      <c r="F17" s="57"/>
      <c r="G17" s="57"/>
    </row>
    <row r="18" spans="1:7" ht="15.75">
      <c r="A18" s="57" t="s">
        <v>8</v>
      </c>
      <c r="B18" s="58" t="s">
        <v>15</v>
      </c>
      <c r="C18" s="57">
        <v>42538</v>
      </c>
      <c r="D18" s="108">
        <v>44507</v>
      </c>
      <c r="E18" s="108">
        <v>47578</v>
      </c>
      <c r="F18" s="108">
        <v>50861</v>
      </c>
      <c r="G18" s="108">
        <v>53353</v>
      </c>
    </row>
    <row r="19" spans="1:7" ht="15.75">
      <c r="A19" s="59" t="s">
        <v>123</v>
      </c>
      <c r="B19" s="58" t="s">
        <v>15</v>
      </c>
      <c r="C19" s="57">
        <v>42538</v>
      </c>
      <c r="D19" s="108">
        <v>42028</v>
      </c>
      <c r="E19" s="108">
        <v>42028</v>
      </c>
      <c r="F19" s="108">
        <v>42028</v>
      </c>
      <c r="G19" s="108">
        <v>42028</v>
      </c>
    </row>
    <row r="20" spans="1:7" ht="15.75">
      <c r="A20" s="59" t="s">
        <v>124</v>
      </c>
      <c r="B20" s="58" t="s">
        <v>32</v>
      </c>
      <c r="C20" s="57"/>
      <c r="D20" s="57">
        <v>105.9</v>
      </c>
      <c r="E20" s="57">
        <v>106.9</v>
      </c>
      <c r="F20" s="57">
        <v>106.9</v>
      </c>
      <c r="G20" s="57">
        <v>104.9</v>
      </c>
    </row>
    <row r="21" spans="1:7" ht="30">
      <c r="A21" s="60" t="s">
        <v>164</v>
      </c>
      <c r="B21" s="64" t="s">
        <v>4</v>
      </c>
      <c r="C21" s="57"/>
      <c r="D21" s="57">
        <v>98.8</v>
      </c>
      <c r="E21" s="62">
        <v>100</v>
      </c>
      <c r="F21" s="62">
        <v>100</v>
      </c>
      <c r="G21" s="62">
        <v>100</v>
      </c>
    </row>
    <row r="22" spans="1:7" ht="15.75">
      <c r="A22" s="57" t="s">
        <v>175</v>
      </c>
      <c r="B22" s="64"/>
      <c r="C22" s="57"/>
      <c r="D22" s="57"/>
      <c r="E22" s="57"/>
      <c r="F22" s="57"/>
      <c r="G22" s="57"/>
    </row>
    <row r="23" spans="1:7" ht="15.75">
      <c r="A23" s="57" t="s">
        <v>8</v>
      </c>
      <c r="B23" s="58" t="s">
        <v>15</v>
      </c>
      <c r="C23" s="57">
        <v>19600</v>
      </c>
      <c r="D23" s="108">
        <v>24011</v>
      </c>
      <c r="E23" s="108">
        <v>26438</v>
      </c>
      <c r="F23" s="108">
        <v>30552</v>
      </c>
      <c r="G23" s="108">
        <v>38459</v>
      </c>
    </row>
    <row r="24" spans="1:7" ht="15.75">
      <c r="A24" s="59" t="s">
        <v>123</v>
      </c>
      <c r="B24" s="58" t="s">
        <v>15</v>
      </c>
      <c r="C24" s="57">
        <v>19600</v>
      </c>
      <c r="D24" s="108">
        <v>22462</v>
      </c>
      <c r="E24" s="108">
        <v>23135</v>
      </c>
      <c r="F24" s="108">
        <v>24986</v>
      </c>
      <c r="G24" s="108">
        <v>29984</v>
      </c>
    </row>
    <row r="25" spans="1:7" ht="15.75">
      <c r="A25" s="59" t="s">
        <v>124</v>
      </c>
      <c r="B25" s="58" t="s">
        <v>32</v>
      </c>
      <c r="C25" s="57"/>
      <c r="D25" s="57">
        <v>106.9</v>
      </c>
      <c r="E25" s="57">
        <v>106.9</v>
      </c>
      <c r="F25" s="62">
        <v>107</v>
      </c>
      <c r="G25" s="57">
        <v>104.9</v>
      </c>
    </row>
    <row r="26" spans="1:7" ht="30">
      <c r="A26" s="60" t="s">
        <v>164</v>
      </c>
      <c r="B26" s="61" t="s">
        <v>4</v>
      </c>
      <c r="C26" s="57"/>
      <c r="D26" s="57">
        <v>114.6</v>
      </c>
      <c r="E26" s="62">
        <v>103</v>
      </c>
      <c r="F26" s="62">
        <v>108</v>
      </c>
      <c r="G26" s="62">
        <v>120</v>
      </c>
    </row>
    <row r="27" spans="1:7" ht="15.75">
      <c r="A27" s="57" t="s">
        <v>143</v>
      </c>
      <c r="B27" s="64"/>
      <c r="C27" s="57"/>
      <c r="D27" s="57"/>
      <c r="E27" s="57"/>
      <c r="F27" s="57"/>
      <c r="G27" s="57"/>
    </row>
    <row r="28" spans="1:7" ht="15.75">
      <c r="A28" s="65" t="s">
        <v>72</v>
      </c>
      <c r="B28" s="166"/>
      <c r="C28" s="167"/>
      <c r="D28" s="167"/>
      <c r="E28" s="167"/>
      <c r="F28" s="167"/>
      <c r="G28" s="168"/>
    </row>
    <row r="29" spans="1:7" ht="94.5">
      <c r="A29" s="66" t="s">
        <v>144</v>
      </c>
      <c r="B29" s="166"/>
      <c r="C29" s="167"/>
      <c r="D29" s="167"/>
      <c r="E29" s="167"/>
      <c r="F29" s="167"/>
      <c r="G29" s="168"/>
    </row>
    <row r="30" spans="1:7" ht="15.75">
      <c r="A30" s="57" t="s">
        <v>8</v>
      </c>
      <c r="B30" s="58" t="s">
        <v>15</v>
      </c>
      <c r="C30" s="109">
        <f>C36+C47+C89</f>
        <v>124399</v>
      </c>
      <c r="D30" s="109">
        <f aca="true" t="shared" si="1" ref="C30:G31">D36+D47+D89</f>
        <v>135532.036663</v>
      </c>
      <c r="E30" s="109">
        <f t="shared" si="1"/>
        <v>144058.50726963402</v>
      </c>
      <c r="F30" s="109">
        <f t="shared" si="1"/>
        <v>145988.4084104509</v>
      </c>
      <c r="G30" s="109">
        <f t="shared" si="1"/>
        <v>147724.45819376584</v>
      </c>
    </row>
    <row r="31" spans="1:7" ht="15.75">
      <c r="A31" s="59" t="s">
        <v>123</v>
      </c>
      <c r="B31" s="58" t="s">
        <v>15</v>
      </c>
      <c r="C31" s="109">
        <f t="shared" si="1"/>
        <v>124399</v>
      </c>
      <c r="D31" s="109">
        <f t="shared" si="1"/>
        <v>131210.60700000002</v>
      </c>
      <c r="E31" s="109">
        <f t="shared" si="1"/>
        <v>135191.719427</v>
      </c>
      <c r="F31" s="109">
        <f t="shared" si="1"/>
        <v>136668.18578085903</v>
      </c>
      <c r="G31" s="109">
        <f t="shared" si="1"/>
        <v>137102.85428028874</v>
      </c>
    </row>
    <row r="32" spans="1:7" ht="15.75">
      <c r="A32" s="59" t="s">
        <v>124</v>
      </c>
      <c r="B32" s="58" t="s">
        <v>32</v>
      </c>
      <c r="C32" s="57"/>
      <c r="D32" s="57">
        <v>103.8</v>
      </c>
      <c r="E32" s="57">
        <v>103.9</v>
      </c>
      <c r="F32" s="57">
        <v>102.2</v>
      </c>
      <c r="G32" s="62">
        <v>101</v>
      </c>
    </row>
    <row r="33" spans="1:11" ht="31.5">
      <c r="A33" s="67" t="s">
        <v>165</v>
      </c>
      <c r="B33" s="61" t="s">
        <v>4</v>
      </c>
      <c r="C33" s="57"/>
      <c r="D33" s="57">
        <v>105.4</v>
      </c>
      <c r="E33" s="62">
        <v>103</v>
      </c>
      <c r="F33" s="57">
        <v>103.2</v>
      </c>
      <c r="G33" s="57">
        <v>100.2</v>
      </c>
      <c r="H33" s="18"/>
      <c r="I33" s="18"/>
      <c r="J33" s="18"/>
      <c r="K33" s="18"/>
    </row>
    <row r="34" spans="1:7" ht="15.75">
      <c r="A34" s="63" t="s">
        <v>145</v>
      </c>
      <c r="B34" s="166"/>
      <c r="C34" s="167"/>
      <c r="D34" s="167"/>
      <c r="E34" s="167"/>
      <c r="F34" s="167"/>
      <c r="G34" s="168"/>
    </row>
    <row r="35" spans="1:7" ht="31.5">
      <c r="A35" s="68" t="s">
        <v>146</v>
      </c>
      <c r="B35" s="166"/>
      <c r="C35" s="167"/>
      <c r="D35" s="167"/>
      <c r="E35" s="167"/>
      <c r="F35" s="167"/>
      <c r="G35" s="168"/>
    </row>
    <row r="36" spans="1:7" ht="15.75">
      <c r="A36" s="57" t="s">
        <v>8</v>
      </c>
      <c r="B36" s="58" t="s">
        <v>15</v>
      </c>
      <c r="C36" s="57">
        <v>18250</v>
      </c>
      <c r="D36" s="109">
        <f aca="true" t="shared" si="2" ref="D36:G37">D42</f>
        <v>18904.81</v>
      </c>
      <c r="E36" s="109">
        <f t="shared" si="2"/>
        <v>18582.2939414</v>
      </c>
      <c r="F36" s="109">
        <f t="shared" si="2"/>
        <v>16574.664252958</v>
      </c>
      <c r="G36" s="109">
        <f t="shared" si="2"/>
        <v>16194.587206279999</v>
      </c>
    </row>
    <row r="37" spans="1:7" ht="15.75">
      <c r="A37" s="59" t="s">
        <v>123</v>
      </c>
      <c r="B37" s="58" t="s">
        <v>15</v>
      </c>
      <c r="C37" s="57">
        <v>18250</v>
      </c>
      <c r="D37" s="109">
        <f t="shared" si="2"/>
        <v>17155</v>
      </c>
      <c r="E37" s="109">
        <f t="shared" si="2"/>
        <v>16811.9</v>
      </c>
      <c r="F37" s="109">
        <f t="shared" si="2"/>
        <v>16475.662</v>
      </c>
      <c r="G37" s="109">
        <f t="shared" si="2"/>
        <v>16146.14876</v>
      </c>
    </row>
    <row r="38" spans="1:7" ht="15.75">
      <c r="A38" s="59" t="s">
        <v>124</v>
      </c>
      <c r="B38" s="58" t="s">
        <v>32</v>
      </c>
      <c r="C38" s="57"/>
      <c r="D38" s="62">
        <v>110.2</v>
      </c>
      <c r="E38" s="57">
        <v>100.3</v>
      </c>
      <c r="F38" s="57">
        <v>100.3</v>
      </c>
      <c r="G38" s="57">
        <v>100</v>
      </c>
    </row>
    <row r="39" spans="1:7" ht="31.5">
      <c r="A39" s="69" t="s">
        <v>165</v>
      </c>
      <c r="B39" s="61" t="s">
        <v>4</v>
      </c>
      <c r="C39" s="57"/>
      <c r="D39" s="117">
        <v>0.94</v>
      </c>
      <c r="E39" s="57">
        <v>0.98</v>
      </c>
      <c r="F39" s="57">
        <v>0.98</v>
      </c>
      <c r="G39" s="57">
        <v>0.98</v>
      </c>
    </row>
    <row r="40" spans="1:7" ht="15.75">
      <c r="A40" s="63" t="s">
        <v>36</v>
      </c>
      <c r="B40" s="64"/>
      <c r="C40" s="57"/>
      <c r="D40" s="57"/>
      <c r="E40" s="57"/>
      <c r="F40" s="57"/>
      <c r="G40" s="57"/>
    </row>
    <row r="41" spans="1:7" ht="15.75">
      <c r="A41" s="57" t="s">
        <v>176</v>
      </c>
      <c r="B41" s="64"/>
      <c r="C41" s="57"/>
      <c r="D41" s="57"/>
      <c r="E41" s="57"/>
      <c r="F41" s="57"/>
      <c r="G41" s="57"/>
    </row>
    <row r="42" spans="1:7" ht="15.75">
      <c r="A42" s="57" t="s">
        <v>8</v>
      </c>
      <c r="B42" s="58" t="s">
        <v>15</v>
      </c>
      <c r="C42" s="57">
        <v>18250</v>
      </c>
      <c r="D42" s="109">
        <f>D43*D44/100</f>
        <v>18904.81</v>
      </c>
      <c r="E42" s="109">
        <f>E43*D44*E44/10000</f>
        <v>18582.2939414</v>
      </c>
      <c r="F42" s="109">
        <f>F43*E44*F44/10000</f>
        <v>16574.664252958</v>
      </c>
      <c r="G42" s="109">
        <f>G43*F44*G44/10000</f>
        <v>16194.587206279999</v>
      </c>
    </row>
    <row r="43" spans="1:7" ht="15.75">
      <c r="A43" s="59" t="s">
        <v>123</v>
      </c>
      <c r="B43" s="58" t="s">
        <v>15</v>
      </c>
      <c r="C43" s="57">
        <v>18250</v>
      </c>
      <c r="D43" s="109">
        <f>C43*D45</f>
        <v>17155</v>
      </c>
      <c r="E43" s="109">
        <f>D43*E45</f>
        <v>16811.9</v>
      </c>
      <c r="F43" s="109">
        <f>E43*F45</f>
        <v>16475.662</v>
      </c>
      <c r="G43" s="109">
        <f>F43*G45</f>
        <v>16146.14876</v>
      </c>
    </row>
    <row r="44" spans="1:7" ht="15.75">
      <c r="A44" s="59" t="s">
        <v>124</v>
      </c>
      <c r="B44" s="58" t="s">
        <v>32</v>
      </c>
      <c r="C44" s="57"/>
      <c r="D44" s="62">
        <v>110.2</v>
      </c>
      <c r="E44" s="57">
        <v>100.3</v>
      </c>
      <c r="F44" s="57">
        <v>100.3</v>
      </c>
      <c r="G44" s="57">
        <v>100</v>
      </c>
    </row>
    <row r="45" spans="1:7" ht="31.5">
      <c r="A45" s="69" t="s">
        <v>165</v>
      </c>
      <c r="B45" s="61" t="s">
        <v>4</v>
      </c>
      <c r="C45" s="57"/>
      <c r="D45" s="117">
        <v>0.94</v>
      </c>
      <c r="E45" s="57">
        <v>0.98</v>
      </c>
      <c r="F45" s="57">
        <v>0.98</v>
      </c>
      <c r="G45" s="57">
        <v>0.98</v>
      </c>
    </row>
    <row r="46" spans="1:7" ht="31.5">
      <c r="A46" s="110" t="s">
        <v>148</v>
      </c>
      <c r="B46" s="111"/>
      <c r="C46" s="57"/>
      <c r="D46" s="62"/>
      <c r="E46" s="57"/>
      <c r="F46" s="57"/>
      <c r="G46" s="57"/>
    </row>
    <row r="47" spans="1:7" ht="15.75">
      <c r="A47" s="57" t="s">
        <v>8</v>
      </c>
      <c r="B47" s="58" t="s">
        <v>15</v>
      </c>
      <c r="C47" s="109">
        <f>C52+C68</f>
        <v>98666</v>
      </c>
      <c r="D47" s="109">
        <f aca="true" t="shared" si="3" ref="C47:G48">D52+D68</f>
        <v>108896.64300200001</v>
      </c>
      <c r="E47" s="109">
        <f t="shared" si="3"/>
        <v>117173.94283926001</v>
      </c>
      <c r="F47" s="109">
        <f t="shared" si="3"/>
        <v>120552.09113226412</v>
      </c>
      <c r="G47" s="109">
        <f t="shared" si="3"/>
        <v>122145.3555203341</v>
      </c>
    </row>
    <row r="48" spans="1:7" ht="15.75">
      <c r="A48" s="59" t="s">
        <v>123</v>
      </c>
      <c r="B48" s="58" t="s">
        <v>15</v>
      </c>
      <c r="C48" s="109">
        <f t="shared" si="3"/>
        <v>98666</v>
      </c>
      <c r="D48" s="109">
        <f t="shared" si="3"/>
        <v>106393.978</v>
      </c>
      <c r="E48" s="109">
        <f t="shared" si="3"/>
        <v>110305.024</v>
      </c>
      <c r="F48" s="109">
        <f t="shared" si="3"/>
        <v>111650.55017980002</v>
      </c>
      <c r="G48" s="109">
        <f t="shared" si="3"/>
        <v>112079.40026197961</v>
      </c>
    </row>
    <row r="49" spans="1:7" ht="15.75">
      <c r="A49" s="59" t="s">
        <v>124</v>
      </c>
      <c r="B49" s="58" t="s">
        <v>32</v>
      </c>
      <c r="C49" s="57"/>
      <c r="D49" s="57">
        <v>102.9</v>
      </c>
      <c r="E49" s="57">
        <v>104.8</v>
      </c>
      <c r="F49" s="57">
        <v>101.2</v>
      </c>
      <c r="G49" s="62">
        <v>100.9</v>
      </c>
    </row>
    <row r="50" spans="1:7" ht="31.5">
      <c r="A50" s="69" t="s">
        <v>165</v>
      </c>
      <c r="B50" s="61" t="s">
        <v>4</v>
      </c>
      <c r="C50" s="57"/>
      <c r="D50" s="62">
        <v>105</v>
      </c>
      <c r="E50" s="62">
        <v>103.8</v>
      </c>
      <c r="F50" s="62">
        <v>101</v>
      </c>
      <c r="G50" s="62">
        <v>101.8</v>
      </c>
    </row>
    <row r="51" spans="1:7" ht="47.25">
      <c r="A51" s="70" t="s">
        <v>149</v>
      </c>
      <c r="B51" s="112"/>
      <c r="C51" s="57"/>
      <c r="D51" s="57"/>
      <c r="E51" s="57"/>
      <c r="F51" s="57"/>
      <c r="G51" s="57"/>
    </row>
    <row r="52" spans="1:7" ht="15.75">
      <c r="A52" s="57" t="s">
        <v>8</v>
      </c>
      <c r="B52" s="58" t="s">
        <v>15</v>
      </c>
      <c r="C52" s="109">
        <f>C58+C63</f>
        <v>74021</v>
      </c>
      <c r="D52" s="109">
        <f>D58+D63</f>
        <v>83298.04060000001</v>
      </c>
      <c r="E52" s="109">
        <f aca="true" t="shared" si="4" ref="C52:G53">E58+E63</f>
        <v>90906.62984721542</v>
      </c>
      <c r="F52" s="109">
        <f t="shared" si="4"/>
        <v>93473.94535134571</v>
      </c>
      <c r="G52" s="109">
        <f t="shared" si="4"/>
        <v>94566.4975332118</v>
      </c>
    </row>
    <row r="53" spans="1:7" ht="15.75">
      <c r="A53" s="59" t="s">
        <v>123</v>
      </c>
      <c r="B53" s="58" t="s">
        <v>15</v>
      </c>
      <c r="C53" s="109">
        <f t="shared" si="4"/>
        <v>74021</v>
      </c>
      <c r="D53" s="109">
        <f t="shared" si="4"/>
        <v>81035.40000000001</v>
      </c>
      <c r="E53" s="109">
        <f t="shared" si="4"/>
        <v>84515.90740000001</v>
      </c>
      <c r="F53" s="109">
        <f t="shared" si="4"/>
        <v>85302.38140000001</v>
      </c>
      <c r="G53" s="109">
        <f t="shared" si="4"/>
        <v>85483.27042000002</v>
      </c>
    </row>
    <row r="54" spans="1:7" ht="15.75">
      <c r="A54" s="59" t="s">
        <v>124</v>
      </c>
      <c r="B54" s="58" t="s">
        <v>32</v>
      </c>
      <c r="C54" s="57"/>
      <c r="D54" s="57">
        <v>102.9</v>
      </c>
      <c r="E54" s="57">
        <v>104.8</v>
      </c>
      <c r="F54" s="57">
        <v>101.9</v>
      </c>
      <c r="G54" s="62">
        <v>101</v>
      </c>
    </row>
    <row r="55" spans="1:7" ht="31.5">
      <c r="A55" s="69" t="s">
        <v>165</v>
      </c>
      <c r="B55" s="61" t="s">
        <v>4</v>
      </c>
      <c r="C55" s="57"/>
      <c r="D55" s="62">
        <v>109.4</v>
      </c>
      <c r="E55" s="62">
        <v>103.8</v>
      </c>
      <c r="F55" s="62">
        <v>101</v>
      </c>
      <c r="G55" s="62">
        <v>100</v>
      </c>
    </row>
    <row r="56" spans="1:7" ht="15.75">
      <c r="A56" s="63" t="s">
        <v>36</v>
      </c>
      <c r="B56" s="61"/>
      <c r="C56" s="57"/>
      <c r="D56" s="57"/>
      <c r="E56" s="57"/>
      <c r="F56" s="57"/>
      <c r="G56" s="57"/>
    </row>
    <row r="57" spans="1:7" ht="31.5">
      <c r="A57" s="69" t="s">
        <v>177</v>
      </c>
      <c r="B57" s="64"/>
      <c r="C57" s="57"/>
      <c r="D57" s="57"/>
      <c r="E57" s="57"/>
      <c r="F57" s="57"/>
      <c r="G57" s="57"/>
    </row>
    <row r="58" spans="1:7" ht="15.75">
      <c r="A58" s="57" t="s">
        <v>8</v>
      </c>
      <c r="B58" s="58" t="s">
        <v>15</v>
      </c>
      <c r="C58" s="57">
        <v>70660</v>
      </c>
      <c r="D58" s="109">
        <f>D59*D60/100</f>
        <v>78889.41690000001</v>
      </c>
      <c r="E58" s="109">
        <f>E59*D60*E60/10000</f>
        <v>85568.66827125542</v>
      </c>
      <c r="F58" s="109">
        <f>F59*D60*E60*F60/1000000</f>
        <v>87280.04163668053</v>
      </c>
      <c r="G58" s="109">
        <f>G59*D60*E60*F60*G60/100000000</f>
        <v>88065.56201141066</v>
      </c>
    </row>
    <row r="59" spans="1:7" ht="15.75">
      <c r="A59" s="59" t="s">
        <v>123</v>
      </c>
      <c r="B59" s="58" t="s">
        <v>15</v>
      </c>
      <c r="C59" s="57">
        <v>70660</v>
      </c>
      <c r="D59" s="109">
        <f>C59*D61/100</f>
        <v>76666.1</v>
      </c>
      <c r="E59" s="109">
        <f>D59*E61/100</f>
        <v>79272.74740000001</v>
      </c>
      <c r="F59" s="109">
        <f>E59*F61/100</f>
        <v>79272.74740000001</v>
      </c>
      <c r="G59" s="109">
        <f>F59*G61/100</f>
        <v>79272.74740000001</v>
      </c>
    </row>
    <row r="60" spans="1:7" ht="15.75">
      <c r="A60" s="59" t="s">
        <v>124</v>
      </c>
      <c r="B60" s="58" t="s">
        <v>32</v>
      </c>
      <c r="C60" s="57"/>
      <c r="D60" s="57">
        <v>102.9</v>
      </c>
      <c r="E60" s="57">
        <v>104.9</v>
      </c>
      <c r="F60" s="62">
        <v>102</v>
      </c>
      <c r="G60" s="57">
        <v>100.9</v>
      </c>
    </row>
    <row r="61" spans="1:7" ht="31.5">
      <c r="A61" s="69" t="s">
        <v>165</v>
      </c>
      <c r="B61" s="61" t="s">
        <v>4</v>
      </c>
      <c r="C61" s="57"/>
      <c r="D61" s="57">
        <v>108.5</v>
      </c>
      <c r="E61" s="57">
        <v>103.4</v>
      </c>
      <c r="F61" s="62">
        <v>100</v>
      </c>
      <c r="G61" s="62">
        <v>100</v>
      </c>
    </row>
    <row r="62" spans="1:7" ht="31.5">
      <c r="A62" s="69" t="s">
        <v>178</v>
      </c>
      <c r="B62" s="64"/>
      <c r="C62" s="57"/>
      <c r="D62" s="57"/>
      <c r="E62" s="57"/>
      <c r="F62" s="57"/>
      <c r="G62" s="57"/>
    </row>
    <row r="63" spans="1:7" ht="15.75">
      <c r="A63" s="57" t="s">
        <v>8</v>
      </c>
      <c r="B63" s="58" t="s">
        <v>15</v>
      </c>
      <c r="C63" s="57">
        <v>3361</v>
      </c>
      <c r="D63" s="109">
        <f>D64*D65/100</f>
        <v>4408.6237</v>
      </c>
      <c r="E63" s="109">
        <f>E64*D65*E65/10000</f>
        <v>5337.961575960001</v>
      </c>
      <c r="F63" s="109">
        <f>F64*D65*E65*F65/1000000</f>
        <v>6193.903714665188</v>
      </c>
      <c r="G63" s="109">
        <f>G64*D65*E65*F65*G65/100000000</f>
        <v>6500.9355218011415</v>
      </c>
    </row>
    <row r="64" spans="1:7" ht="15.75">
      <c r="A64" s="59" t="s">
        <v>123</v>
      </c>
      <c r="B64" s="58" t="s">
        <v>15</v>
      </c>
      <c r="C64" s="57">
        <v>3361</v>
      </c>
      <c r="D64" s="109">
        <f>C64*D66/100</f>
        <v>4369.3</v>
      </c>
      <c r="E64" s="109">
        <f>D64*E66/100</f>
        <v>5243.16</v>
      </c>
      <c r="F64" s="109">
        <f>E64*F66/100</f>
        <v>6029.634</v>
      </c>
      <c r="G64" s="109">
        <f>F64*G66/100</f>
        <v>6210.5230200000005</v>
      </c>
    </row>
    <row r="65" spans="1:7" ht="15.75">
      <c r="A65" s="59" t="s">
        <v>124</v>
      </c>
      <c r="B65" s="58" t="s">
        <v>32</v>
      </c>
      <c r="C65" s="57"/>
      <c r="D65" s="57">
        <v>100.9</v>
      </c>
      <c r="E65" s="57">
        <v>100.9</v>
      </c>
      <c r="F65" s="57">
        <v>100.9</v>
      </c>
      <c r="G65" s="57">
        <v>101.9</v>
      </c>
    </row>
    <row r="66" spans="1:7" ht="31.5">
      <c r="A66" s="69" t="s">
        <v>165</v>
      </c>
      <c r="B66" s="61" t="s">
        <v>4</v>
      </c>
      <c r="C66" s="57"/>
      <c r="D66" s="62">
        <v>130</v>
      </c>
      <c r="E66" s="62">
        <v>120</v>
      </c>
      <c r="F66" s="62">
        <v>115</v>
      </c>
      <c r="G66" s="62">
        <v>103</v>
      </c>
    </row>
    <row r="67" spans="1:7" ht="47.25">
      <c r="A67" s="70" t="s">
        <v>151</v>
      </c>
      <c r="B67" s="55"/>
      <c r="C67" s="57"/>
      <c r="D67" s="57"/>
      <c r="E67" s="57"/>
      <c r="F67" s="57"/>
      <c r="G67" s="57"/>
    </row>
    <row r="68" spans="1:7" ht="15.75">
      <c r="A68" s="57" t="s">
        <v>8</v>
      </c>
      <c r="B68" s="58" t="s">
        <v>15</v>
      </c>
      <c r="C68" s="109">
        <f>C74+C79+C84</f>
        <v>24645</v>
      </c>
      <c r="D68" s="109">
        <f>D74+D79+D84</f>
        <v>25598.602402000004</v>
      </c>
      <c r="E68" s="109">
        <f aca="true" t="shared" si="5" ref="C68:G69">E74+E79+E84</f>
        <v>26267.3129920446</v>
      </c>
      <c r="F68" s="109">
        <f t="shared" si="5"/>
        <v>27078.145780918414</v>
      </c>
      <c r="G68" s="109">
        <f t="shared" si="5"/>
        <v>27578.857987122294</v>
      </c>
    </row>
    <row r="69" spans="1:7" ht="15.75">
      <c r="A69" s="59" t="s">
        <v>123</v>
      </c>
      <c r="B69" s="58" t="s">
        <v>15</v>
      </c>
      <c r="C69" s="109">
        <f t="shared" si="5"/>
        <v>24645</v>
      </c>
      <c r="D69" s="109">
        <f t="shared" si="5"/>
        <v>25358.578</v>
      </c>
      <c r="E69" s="109">
        <f t="shared" si="5"/>
        <v>25789.1166</v>
      </c>
      <c r="F69" s="109">
        <f t="shared" si="5"/>
        <v>26348.1687798</v>
      </c>
      <c r="G69" s="109">
        <f t="shared" si="5"/>
        <v>26596.1298419796</v>
      </c>
    </row>
    <row r="70" spans="1:7" ht="15.75">
      <c r="A70" s="59" t="s">
        <v>124</v>
      </c>
      <c r="B70" s="58" t="s">
        <v>32</v>
      </c>
      <c r="C70" s="57"/>
      <c r="D70" s="57">
        <v>100.9</v>
      </c>
      <c r="E70" s="57">
        <v>100.9</v>
      </c>
      <c r="F70" s="57">
        <v>100.9</v>
      </c>
      <c r="G70" s="57">
        <v>100.9</v>
      </c>
    </row>
    <row r="71" spans="1:7" ht="31.5">
      <c r="A71" s="69" t="s">
        <v>165</v>
      </c>
      <c r="B71" s="61" t="s">
        <v>4</v>
      </c>
      <c r="C71" s="57"/>
      <c r="D71" s="57">
        <v>102.8</v>
      </c>
      <c r="E71" s="57">
        <v>101.7</v>
      </c>
      <c r="F71" s="62">
        <v>112</v>
      </c>
      <c r="G71" s="57">
        <v>100.8</v>
      </c>
    </row>
    <row r="72" spans="1:7" ht="15.75">
      <c r="A72" s="63" t="s">
        <v>36</v>
      </c>
      <c r="B72" s="55"/>
      <c r="C72" s="57"/>
      <c r="D72" s="57"/>
      <c r="E72" s="57"/>
      <c r="F72" s="57"/>
      <c r="G72" s="57"/>
    </row>
    <row r="73" spans="1:7" ht="15.75">
      <c r="A73" s="69" t="s">
        <v>191</v>
      </c>
      <c r="B73" s="55"/>
      <c r="C73" s="57"/>
      <c r="D73" s="57"/>
      <c r="E73" s="57"/>
      <c r="F73" s="57"/>
      <c r="G73" s="57"/>
    </row>
    <row r="74" spans="1:7" ht="15.75">
      <c r="A74" s="57" t="s">
        <v>8</v>
      </c>
      <c r="B74" s="58" t="s">
        <v>15</v>
      </c>
      <c r="C74" s="57">
        <v>11233</v>
      </c>
      <c r="D74" s="109">
        <f>D75*D76/100</f>
        <v>11674.119910000001</v>
      </c>
      <c r="E74" s="109">
        <f>E75*D76*E76/10000</f>
        <v>12014.7707289738</v>
      </c>
      <c r="F74" s="109">
        <f>F75*D76*E76*F76/1000000</f>
        <v>12328.993027848652</v>
      </c>
      <c r="G74" s="109">
        <f>G75*D76*E76*F76*G76/100000000</f>
        <v>12439.95396509929</v>
      </c>
    </row>
    <row r="75" spans="1:7" ht="15.75">
      <c r="A75" s="59" t="s">
        <v>123</v>
      </c>
      <c r="B75" s="58" t="s">
        <v>15</v>
      </c>
      <c r="C75" s="57">
        <v>11233</v>
      </c>
      <c r="D75" s="109">
        <f>C75*D77/100</f>
        <v>11569.99</v>
      </c>
      <c r="E75" s="109">
        <f>D75*E77/100</f>
        <v>11801.389799999999</v>
      </c>
      <c r="F75" s="109">
        <f>E75*F77/100</f>
        <v>12002.013426599999</v>
      </c>
      <c r="G75" s="109">
        <f>F75*G77/100</f>
        <v>12002.013426599999</v>
      </c>
    </row>
    <row r="76" spans="1:7" ht="15.75">
      <c r="A76" s="59" t="s">
        <v>124</v>
      </c>
      <c r="B76" s="58" t="s">
        <v>32</v>
      </c>
      <c r="C76" s="57"/>
      <c r="D76" s="57">
        <v>100.9</v>
      </c>
      <c r="E76" s="57">
        <v>100.9</v>
      </c>
      <c r="F76" s="57">
        <v>100.9</v>
      </c>
      <c r="G76" s="57">
        <v>100.9</v>
      </c>
    </row>
    <row r="77" spans="1:7" ht="31.5">
      <c r="A77" s="69" t="s">
        <v>165</v>
      </c>
      <c r="B77" s="61" t="s">
        <v>4</v>
      </c>
      <c r="C77" s="57"/>
      <c r="D77" s="62">
        <v>103</v>
      </c>
      <c r="E77" s="62">
        <v>102</v>
      </c>
      <c r="F77" s="57">
        <v>101.7</v>
      </c>
      <c r="G77" s="62">
        <v>100</v>
      </c>
    </row>
    <row r="78" spans="1:7" ht="15.75">
      <c r="A78" s="69" t="s">
        <v>192</v>
      </c>
      <c r="B78" s="55"/>
      <c r="C78" s="57"/>
      <c r="D78" s="57"/>
      <c r="E78" s="57"/>
      <c r="F78" s="57"/>
      <c r="G78" s="57"/>
    </row>
    <row r="79" spans="1:7" ht="15.75">
      <c r="A79" s="57" t="s">
        <v>8</v>
      </c>
      <c r="B79" s="58" t="s">
        <v>15</v>
      </c>
      <c r="C79" s="57">
        <v>11600</v>
      </c>
      <c r="D79" s="109">
        <f>D80*D81/100</f>
        <v>11915.172000000002</v>
      </c>
      <c r="E79" s="109">
        <f>E80*D81*E81/10000</f>
        <v>12022.408548000001</v>
      </c>
      <c r="F79" s="109">
        <f>F80*D81*E81*F81/1000000</f>
        <v>12276.177547631185</v>
      </c>
      <c r="G79" s="109">
        <f>G80*D81*E81*F81*G81/100000000</f>
        <v>12386.663145559865</v>
      </c>
    </row>
    <row r="80" spans="1:7" ht="15.75">
      <c r="A80" s="59" t="s">
        <v>123</v>
      </c>
      <c r="B80" s="58" t="s">
        <v>15</v>
      </c>
      <c r="C80" s="57">
        <v>11600</v>
      </c>
      <c r="D80" s="109">
        <f>C80*D82/100</f>
        <v>11797.2</v>
      </c>
      <c r="E80" s="109">
        <f>D80*E82/100</f>
        <v>11797.2</v>
      </c>
      <c r="F80" s="109">
        <f>E80*F82/100</f>
        <v>11938.7664</v>
      </c>
      <c r="G80" s="109">
        <f>F80*G82/100</f>
        <v>11938.7664</v>
      </c>
    </row>
    <row r="81" spans="1:7" ht="15.75">
      <c r="A81" s="59" t="s">
        <v>124</v>
      </c>
      <c r="B81" s="58" t="s">
        <v>32</v>
      </c>
      <c r="C81" s="57"/>
      <c r="D81" s="62">
        <v>101</v>
      </c>
      <c r="E81" s="57">
        <v>100.9</v>
      </c>
      <c r="F81" s="57">
        <v>100.9</v>
      </c>
      <c r="G81" s="57">
        <v>100.9</v>
      </c>
    </row>
    <row r="82" spans="1:7" ht="31.5">
      <c r="A82" s="69" t="s">
        <v>165</v>
      </c>
      <c r="B82" s="61" t="s">
        <v>4</v>
      </c>
      <c r="C82" s="57"/>
      <c r="D82" s="57">
        <v>101.7</v>
      </c>
      <c r="E82" s="62">
        <v>100</v>
      </c>
      <c r="F82" s="57">
        <v>101.2</v>
      </c>
      <c r="G82" s="62">
        <v>100</v>
      </c>
    </row>
    <row r="83" spans="1:7" ht="15.75">
      <c r="A83" s="69" t="s">
        <v>179</v>
      </c>
      <c r="B83" s="55"/>
      <c r="C83" s="57"/>
      <c r="D83" s="57"/>
      <c r="E83" s="57"/>
      <c r="F83" s="57"/>
      <c r="G83" s="57"/>
    </row>
    <row r="84" spans="1:7" ht="15.75">
      <c r="A84" s="57" t="s">
        <v>8</v>
      </c>
      <c r="B84" s="58" t="s">
        <v>15</v>
      </c>
      <c r="C84" s="57">
        <v>1812</v>
      </c>
      <c r="D84" s="109">
        <f>D85*D86/100</f>
        <v>2009.3104920000003</v>
      </c>
      <c r="E84" s="109">
        <f>E85*D86*E86/10000</f>
        <v>2230.1337150708005</v>
      </c>
      <c r="F84" s="109">
        <f>F85*D86*E86*F86/1000000</f>
        <v>2472.975205438575</v>
      </c>
      <c r="G84" s="109">
        <f>G85*D86*E86*F86*G86/100000000</f>
        <v>2752.2408764631373</v>
      </c>
    </row>
    <row r="85" spans="1:7" ht="15.75">
      <c r="A85" s="59" t="s">
        <v>123</v>
      </c>
      <c r="B85" s="58" t="s">
        <v>15</v>
      </c>
      <c r="C85" s="57">
        <v>1812</v>
      </c>
      <c r="D85" s="109">
        <f>C85*D87/100</f>
        <v>1991.3880000000001</v>
      </c>
      <c r="E85" s="109">
        <f>D85*E87/100</f>
        <v>2190.5268</v>
      </c>
      <c r="F85" s="109">
        <f>E85*F87/100</f>
        <v>2407.3889532000003</v>
      </c>
      <c r="G85" s="109">
        <f>F85*G87/100</f>
        <v>2655.3500153796003</v>
      </c>
    </row>
    <row r="86" spans="1:7" ht="15.75">
      <c r="A86" s="59" t="s">
        <v>124</v>
      </c>
      <c r="B86" s="58" t="s">
        <v>32</v>
      </c>
      <c r="C86" s="57"/>
      <c r="D86" s="57">
        <v>100.9</v>
      </c>
      <c r="E86" s="57">
        <v>100.9</v>
      </c>
      <c r="F86" s="57">
        <v>100.9</v>
      </c>
      <c r="G86" s="57">
        <v>100.9</v>
      </c>
    </row>
    <row r="87" spans="1:7" ht="31.5">
      <c r="A87" s="69" t="s">
        <v>165</v>
      </c>
      <c r="B87" s="61" t="s">
        <v>4</v>
      </c>
      <c r="C87" s="57"/>
      <c r="D87" s="57">
        <v>109.9</v>
      </c>
      <c r="E87" s="62">
        <v>110</v>
      </c>
      <c r="F87" s="57">
        <v>109.9</v>
      </c>
      <c r="G87" s="57">
        <v>110.3</v>
      </c>
    </row>
    <row r="88" spans="1:7" ht="47.25">
      <c r="A88" s="70" t="s">
        <v>160</v>
      </c>
      <c r="B88" s="55"/>
      <c r="C88" s="57"/>
      <c r="D88" s="57"/>
      <c r="E88" s="57"/>
      <c r="F88" s="57"/>
      <c r="G88" s="57"/>
    </row>
    <row r="89" spans="1:7" ht="15.75">
      <c r="A89" s="57" t="s">
        <v>8</v>
      </c>
      <c r="B89" s="58" t="s">
        <v>15</v>
      </c>
      <c r="C89" s="109">
        <f>C95+C100+C105</f>
        <v>7483</v>
      </c>
      <c r="D89" s="109">
        <f aca="true" t="shared" si="6" ref="C89:G90">D95+D100+D105</f>
        <v>7730.583661000001</v>
      </c>
      <c r="E89" s="109">
        <f t="shared" si="6"/>
        <v>8302.270488974018</v>
      </c>
      <c r="F89" s="109">
        <f t="shared" si="6"/>
        <v>8861.653025228803</v>
      </c>
      <c r="G89" s="109">
        <f t="shared" si="6"/>
        <v>9384.515467151734</v>
      </c>
    </row>
    <row r="90" spans="1:7" ht="15.75">
      <c r="A90" s="59" t="s">
        <v>123</v>
      </c>
      <c r="B90" s="58" t="s">
        <v>15</v>
      </c>
      <c r="C90" s="109">
        <f t="shared" si="6"/>
        <v>7483</v>
      </c>
      <c r="D90" s="109">
        <f t="shared" si="6"/>
        <v>7661.629000000001</v>
      </c>
      <c r="E90" s="109">
        <f t="shared" si="6"/>
        <v>8074.795427</v>
      </c>
      <c r="F90" s="109">
        <f t="shared" si="6"/>
        <v>8541.973601059</v>
      </c>
      <c r="G90" s="109">
        <f t="shared" si="6"/>
        <v>8877.305258309128</v>
      </c>
    </row>
    <row r="91" spans="1:7" ht="15.75">
      <c r="A91" s="59" t="s">
        <v>124</v>
      </c>
      <c r="B91" s="58" t="s">
        <v>32</v>
      </c>
      <c r="C91" s="57"/>
      <c r="D91" s="57">
        <v>100.9</v>
      </c>
      <c r="E91" s="57">
        <v>101.9</v>
      </c>
      <c r="F91" s="57">
        <v>100.9</v>
      </c>
      <c r="G91" s="57">
        <v>101.9</v>
      </c>
    </row>
    <row r="92" spans="1:7" ht="31.5">
      <c r="A92" s="69" t="s">
        <v>165</v>
      </c>
      <c r="B92" s="61" t="s">
        <v>4</v>
      </c>
      <c r="C92" s="57"/>
      <c r="D92" s="57">
        <v>106.3</v>
      </c>
      <c r="E92" s="57">
        <v>111.5</v>
      </c>
      <c r="F92" s="57">
        <v>110.3</v>
      </c>
      <c r="G92" s="62">
        <v>100</v>
      </c>
    </row>
    <row r="93" spans="1:7" ht="15.75">
      <c r="A93" s="63" t="s">
        <v>185</v>
      </c>
      <c r="B93" s="55"/>
      <c r="C93" s="57"/>
      <c r="D93" s="57"/>
      <c r="E93" s="57"/>
      <c r="F93" s="57"/>
      <c r="G93" s="57"/>
    </row>
    <row r="94" spans="1:7" ht="15.75">
      <c r="A94" s="71" t="s">
        <v>186</v>
      </c>
      <c r="B94" s="55"/>
      <c r="C94" s="57"/>
      <c r="D94" s="57"/>
      <c r="E94" s="57"/>
      <c r="F94" s="57"/>
      <c r="G94" s="57"/>
    </row>
    <row r="95" spans="1:7" ht="15.75">
      <c r="A95" s="57" t="s">
        <v>8</v>
      </c>
      <c r="B95" s="58" t="s">
        <v>15</v>
      </c>
      <c r="C95" s="57">
        <v>2125</v>
      </c>
      <c r="D95" s="109">
        <f>D96*D97/100</f>
        <v>2279.2048750000004</v>
      </c>
      <c r="E95" s="109">
        <f>E96*D97*E97/10000</f>
        <v>2589.5983909018755</v>
      </c>
      <c r="F95" s="109">
        <f>F96*D97*E97*F97/1000000</f>
        <v>2882.033968391251</v>
      </c>
      <c r="G95" s="109">
        <f>G96*D97*E97*F97*G97/100000000</f>
        <v>2936.7926137906848</v>
      </c>
    </row>
    <row r="96" spans="1:7" ht="15.75">
      <c r="A96" s="59" t="s">
        <v>123</v>
      </c>
      <c r="B96" s="58" t="s">
        <v>15</v>
      </c>
      <c r="C96" s="57">
        <v>2125</v>
      </c>
      <c r="D96" s="109">
        <f>C96*D98/100</f>
        <v>2258.875</v>
      </c>
      <c r="E96" s="109">
        <f>D96*E98/100</f>
        <v>2518.645625</v>
      </c>
      <c r="F96" s="109">
        <f>E96*F98/100</f>
        <v>2778.0661243749996</v>
      </c>
      <c r="G96" s="109">
        <f>F96*G98/100</f>
        <v>2778.0661243749996</v>
      </c>
    </row>
    <row r="97" spans="1:7" ht="15.75">
      <c r="A97" s="59" t="s">
        <v>124</v>
      </c>
      <c r="B97" s="58" t="s">
        <v>32</v>
      </c>
      <c r="C97" s="57"/>
      <c r="D97" s="57">
        <v>100.9</v>
      </c>
      <c r="E97" s="57">
        <v>101.9</v>
      </c>
      <c r="F97" s="57">
        <v>100.9</v>
      </c>
      <c r="G97" s="57">
        <v>101.9</v>
      </c>
    </row>
    <row r="98" spans="1:7" ht="31.5">
      <c r="A98" s="69" t="s">
        <v>165</v>
      </c>
      <c r="B98" s="61" t="s">
        <v>4</v>
      </c>
      <c r="C98" s="57"/>
      <c r="D98" s="57">
        <v>106.3</v>
      </c>
      <c r="E98" s="57">
        <v>111.5</v>
      </c>
      <c r="F98" s="57">
        <v>110.3</v>
      </c>
      <c r="G98" s="62">
        <v>100</v>
      </c>
    </row>
    <row r="99" spans="1:7" ht="15.75">
      <c r="A99" s="69" t="s">
        <v>187</v>
      </c>
      <c r="B99" s="61"/>
      <c r="C99" s="57"/>
      <c r="D99" s="57"/>
      <c r="E99" s="57"/>
      <c r="F99" s="57"/>
      <c r="G99" s="62"/>
    </row>
    <row r="100" spans="1:7" ht="15.75">
      <c r="A100" s="57" t="s">
        <v>8</v>
      </c>
      <c r="B100" s="58" t="s">
        <v>15</v>
      </c>
      <c r="C100" s="57">
        <v>3258</v>
      </c>
      <c r="D100" s="109">
        <f>D101*D102/100</f>
        <v>3313.620576</v>
      </c>
      <c r="E100" s="109">
        <f>E101*D102*E102/10000</f>
        <v>3471.1235892184322</v>
      </c>
      <c r="F100" s="109">
        <f>F101*D102*E102*F102/1000000</f>
        <v>3631.9511584776906</v>
      </c>
      <c r="G100" s="109">
        <f>G101*D102*E102*F102*G102/100000000</f>
        <v>3911.9128496266267</v>
      </c>
    </row>
    <row r="101" spans="1:7" ht="15.75">
      <c r="A101" s="59" t="s">
        <v>123</v>
      </c>
      <c r="B101" s="58" t="s">
        <v>15</v>
      </c>
      <c r="C101" s="57">
        <v>3258</v>
      </c>
      <c r="D101" s="109">
        <f>C101*D103/100</f>
        <v>3284.064</v>
      </c>
      <c r="E101" s="109">
        <f>D101*E103/100</f>
        <v>3376.017792</v>
      </c>
      <c r="F101" s="109">
        <f>E101*F103/100</f>
        <v>3500.9304503040003</v>
      </c>
      <c r="G101" s="109">
        <f>F101*G103/100</f>
        <v>3700.4834859713283</v>
      </c>
    </row>
    <row r="102" spans="1:7" ht="15.75">
      <c r="A102" s="59" t="s">
        <v>124</v>
      </c>
      <c r="B102" s="58" t="s">
        <v>32</v>
      </c>
      <c r="C102" s="57"/>
      <c r="D102" s="57">
        <v>100.9</v>
      </c>
      <c r="E102" s="57">
        <v>101.9</v>
      </c>
      <c r="F102" s="57">
        <v>100.9</v>
      </c>
      <c r="G102" s="57">
        <v>101.9</v>
      </c>
    </row>
    <row r="103" spans="1:7" ht="31.5">
      <c r="A103" s="69" t="s">
        <v>165</v>
      </c>
      <c r="B103" s="61" t="s">
        <v>4</v>
      </c>
      <c r="C103" s="57"/>
      <c r="D103" s="57">
        <v>100.8</v>
      </c>
      <c r="E103" s="57">
        <v>102.8</v>
      </c>
      <c r="F103" s="57">
        <v>103.7</v>
      </c>
      <c r="G103" s="62">
        <v>105.7</v>
      </c>
    </row>
    <row r="104" spans="1:7" ht="15.75">
      <c r="A104" s="69" t="s">
        <v>188</v>
      </c>
      <c r="B104" s="61"/>
      <c r="C104" s="57"/>
      <c r="D104" s="57"/>
      <c r="E104" s="57"/>
      <c r="F104" s="57"/>
      <c r="G104" s="62"/>
    </row>
    <row r="105" spans="1:11" ht="15.75">
      <c r="A105" s="57" t="s">
        <v>8</v>
      </c>
      <c r="B105" s="58" t="s">
        <v>15</v>
      </c>
      <c r="C105" s="57">
        <v>2100</v>
      </c>
      <c r="D105" s="109">
        <f>D106*D107/100</f>
        <v>2137.7582100000004</v>
      </c>
      <c r="E105" s="109">
        <f>E106*D107*E107/10000</f>
        <v>2241.5485088537102</v>
      </c>
      <c r="F105" s="109">
        <f>F106*D107*E107*F107/1000000</f>
        <v>2347.667898359862</v>
      </c>
      <c r="G105" s="109">
        <f>G106*D107*E107*F107*G107/100000000</f>
        <v>2535.810003734423</v>
      </c>
      <c r="H105" s="18"/>
      <c r="I105" s="18"/>
      <c r="J105" s="18"/>
      <c r="K105" s="18"/>
    </row>
    <row r="106" spans="1:7" ht="15.75">
      <c r="A106" s="59" t="s">
        <v>123</v>
      </c>
      <c r="B106" s="58" t="s">
        <v>15</v>
      </c>
      <c r="C106" s="57">
        <v>2100</v>
      </c>
      <c r="D106" s="109">
        <f>C106*D108/100</f>
        <v>2118.69</v>
      </c>
      <c r="E106" s="109">
        <f>D106*E108/100</f>
        <v>2180.1320100000003</v>
      </c>
      <c r="F106" s="109">
        <f>E106*F108/100</f>
        <v>2262.97702638</v>
      </c>
      <c r="G106" s="109">
        <f>F106*G108/100</f>
        <v>2398.7556479628</v>
      </c>
    </row>
    <row r="107" spans="1:7" ht="15.75">
      <c r="A107" s="59" t="s">
        <v>124</v>
      </c>
      <c r="B107" s="58" t="s">
        <v>32</v>
      </c>
      <c r="C107" s="57"/>
      <c r="D107" s="57">
        <v>100.9</v>
      </c>
      <c r="E107" s="57">
        <v>101.9</v>
      </c>
      <c r="F107" s="57">
        <v>100.9</v>
      </c>
      <c r="G107" s="57">
        <v>101.9</v>
      </c>
    </row>
    <row r="108" spans="1:7" ht="31.5">
      <c r="A108" s="69" t="s">
        <v>165</v>
      </c>
      <c r="B108" s="61" t="s">
        <v>4</v>
      </c>
      <c r="C108" s="57"/>
      <c r="D108" s="62">
        <v>100.89</v>
      </c>
      <c r="E108" s="57">
        <v>102.9</v>
      </c>
      <c r="F108" s="57">
        <v>103.8</v>
      </c>
      <c r="G108" s="62">
        <v>106</v>
      </c>
    </row>
    <row r="109" spans="1:7" ht="31.5">
      <c r="A109" s="72" t="s">
        <v>180</v>
      </c>
      <c r="B109" s="55"/>
      <c r="C109" s="57"/>
      <c r="D109" s="57"/>
      <c r="E109" s="57"/>
      <c r="F109" s="57"/>
      <c r="G109" s="57"/>
    </row>
    <row r="110" spans="1:7" ht="15.75">
      <c r="A110" s="57" t="s">
        <v>34</v>
      </c>
      <c r="B110" s="55" t="s">
        <v>181</v>
      </c>
      <c r="C110" s="57">
        <v>4.34</v>
      </c>
      <c r="D110" s="57">
        <v>4.57</v>
      </c>
      <c r="E110" s="57">
        <v>5.1</v>
      </c>
      <c r="F110" s="57">
        <v>5.6</v>
      </c>
      <c r="G110" s="57">
        <v>6.1</v>
      </c>
    </row>
    <row r="111" spans="1:7" ht="15.75">
      <c r="A111" s="57" t="s">
        <v>162</v>
      </c>
      <c r="B111" s="55" t="s">
        <v>26</v>
      </c>
      <c r="C111" s="57">
        <v>43</v>
      </c>
      <c r="D111" s="57">
        <v>45.5</v>
      </c>
      <c r="E111" s="57">
        <v>48.6</v>
      </c>
      <c r="F111" s="57">
        <v>52</v>
      </c>
      <c r="G111" s="57">
        <v>54</v>
      </c>
    </row>
    <row r="112" spans="1:7" ht="15.75">
      <c r="A112" s="57" t="s">
        <v>183</v>
      </c>
      <c r="B112" s="55" t="s">
        <v>26</v>
      </c>
      <c r="C112" s="57">
        <v>40</v>
      </c>
      <c r="D112" s="57">
        <v>40</v>
      </c>
      <c r="E112" s="57">
        <v>41</v>
      </c>
      <c r="F112" s="57">
        <v>41</v>
      </c>
      <c r="G112" s="57">
        <v>41</v>
      </c>
    </row>
    <row r="113" spans="1:7" ht="15.75">
      <c r="A113" s="57" t="s">
        <v>27</v>
      </c>
      <c r="B113" s="55" t="s">
        <v>26</v>
      </c>
      <c r="C113" s="57">
        <v>28</v>
      </c>
      <c r="D113" s="57">
        <v>29.6</v>
      </c>
      <c r="E113" s="57">
        <v>31.6</v>
      </c>
      <c r="F113" s="57">
        <v>33.8</v>
      </c>
      <c r="G113" s="57">
        <v>35.5</v>
      </c>
    </row>
    <row r="114" spans="1:7" ht="15.75">
      <c r="A114" s="57" t="s">
        <v>28</v>
      </c>
      <c r="B114" s="55" t="s">
        <v>26</v>
      </c>
      <c r="C114" s="57">
        <v>17.5</v>
      </c>
      <c r="D114" s="57">
        <v>18.6</v>
      </c>
      <c r="E114" s="57">
        <v>19.9</v>
      </c>
      <c r="F114" s="57">
        <v>21.2</v>
      </c>
      <c r="G114" s="57">
        <v>22.2</v>
      </c>
    </row>
    <row r="115" spans="1:7" ht="15.75">
      <c r="A115" s="57" t="s">
        <v>182</v>
      </c>
      <c r="B115" s="55" t="s">
        <v>12</v>
      </c>
      <c r="C115" s="57">
        <v>820</v>
      </c>
      <c r="D115" s="57">
        <v>850</v>
      </c>
      <c r="E115" s="57">
        <v>890</v>
      </c>
      <c r="F115" s="57">
        <v>910</v>
      </c>
      <c r="G115" s="57">
        <v>930</v>
      </c>
    </row>
    <row r="116" spans="1:7" ht="15.75">
      <c r="A116" s="59" t="s">
        <v>163</v>
      </c>
      <c r="B116" s="55" t="s">
        <v>12</v>
      </c>
      <c r="C116" s="57">
        <v>94.2</v>
      </c>
      <c r="D116" s="57">
        <v>127.2</v>
      </c>
      <c r="E116" s="57">
        <v>141.6</v>
      </c>
      <c r="F116" s="57">
        <v>163.1</v>
      </c>
      <c r="G116" s="62">
        <v>164</v>
      </c>
    </row>
    <row r="117" spans="1:7" ht="15.75">
      <c r="A117" s="113" t="s">
        <v>147</v>
      </c>
      <c r="B117" s="114"/>
      <c r="C117" s="73"/>
      <c r="D117" s="73"/>
      <c r="E117" s="73"/>
      <c r="F117" s="73"/>
      <c r="G117" s="73"/>
    </row>
    <row r="118" spans="1:7" ht="15.75" customHeight="1">
      <c r="A118" s="113" t="s">
        <v>148</v>
      </c>
      <c r="B118" s="114"/>
      <c r="C118" s="73"/>
      <c r="D118" s="73"/>
      <c r="E118" s="73"/>
      <c r="F118" s="73"/>
      <c r="G118" s="73"/>
    </row>
    <row r="119" spans="1:7" ht="15.75">
      <c r="A119" s="73" t="s">
        <v>149</v>
      </c>
      <c r="B119" s="114"/>
      <c r="C119" s="73"/>
      <c r="D119" s="73"/>
      <c r="E119" s="73"/>
      <c r="F119" s="73"/>
      <c r="G119" s="73"/>
    </row>
    <row r="120" spans="1:7" ht="15.75">
      <c r="A120" s="73" t="s">
        <v>150</v>
      </c>
      <c r="B120" s="114"/>
      <c r="C120" s="73"/>
      <c r="D120" s="73"/>
      <c r="E120" s="73"/>
      <c r="F120" s="73"/>
      <c r="G120" s="73"/>
    </row>
    <row r="121" spans="1:7" ht="15.75">
      <c r="A121" s="73" t="s">
        <v>166</v>
      </c>
      <c r="B121" s="114"/>
      <c r="C121" s="73"/>
      <c r="D121" s="73"/>
      <c r="E121" s="73"/>
      <c r="F121" s="73"/>
      <c r="G121" s="73"/>
    </row>
    <row r="122" spans="1:7" ht="15.75">
      <c r="A122" s="73" t="s">
        <v>151</v>
      </c>
      <c r="B122" s="114"/>
      <c r="C122" s="73"/>
      <c r="D122" s="73"/>
      <c r="E122" s="73"/>
      <c r="F122" s="73"/>
      <c r="G122" s="73"/>
    </row>
    <row r="123" spans="1:7" ht="15.75">
      <c r="A123" s="73" t="s">
        <v>152</v>
      </c>
      <c r="B123" s="114"/>
      <c r="C123" s="73"/>
      <c r="D123" s="73"/>
      <c r="E123" s="73"/>
      <c r="F123" s="73"/>
      <c r="G123" s="73"/>
    </row>
    <row r="124" spans="1:7" ht="15.75">
      <c r="A124" s="73" t="s">
        <v>153</v>
      </c>
      <c r="B124" s="114"/>
      <c r="C124" s="73"/>
      <c r="D124" s="73"/>
      <c r="E124" s="73"/>
      <c r="F124" s="73"/>
      <c r="G124" s="73"/>
    </row>
    <row r="125" spans="1:7" ht="15.75">
      <c r="A125" s="73" t="s">
        <v>154</v>
      </c>
      <c r="B125" s="114"/>
      <c r="C125" s="73"/>
      <c r="D125" s="73"/>
      <c r="E125" s="73"/>
      <c r="F125" s="73"/>
      <c r="G125" s="73"/>
    </row>
    <row r="126" spans="1:7" ht="15.75">
      <c r="A126" s="73" t="s">
        <v>167</v>
      </c>
      <c r="B126" s="114"/>
      <c r="C126" s="73"/>
      <c r="D126" s="73"/>
      <c r="E126" s="73"/>
      <c r="F126" s="73"/>
      <c r="G126" s="73"/>
    </row>
    <row r="127" spans="1:7" ht="15.75">
      <c r="A127" s="73" t="s">
        <v>155</v>
      </c>
      <c r="B127" s="114"/>
      <c r="C127" s="73"/>
      <c r="D127" s="73"/>
      <c r="E127" s="73"/>
      <c r="F127" s="73"/>
      <c r="G127" s="73"/>
    </row>
    <row r="128" spans="1:7" ht="15.75">
      <c r="A128" s="73" t="s">
        <v>156</v>
      </c>
      <c r="B128" s="114"/>
      <c r="C128" s="73"/>
      <c r="D128" s="73"/>
      <c r="E128" s="73"/>
      <c r="F128" s="73"/>
      <c r="G128" s="73"/>
    </row>
    <row r="129" spans="1:7" ht="15.75">
      <c r="A129" s="73" t="s">
        <v>157</v>
      </c>
      <c r="B129" s="114"/>
      <c r="C129" s="73"/>
      <c r="D129" s="73"/>
      <c r="E129" s="75"/>
      <c r="F129" s="75"/>
      <c r="G129" s="75"/>
    </row>
    <row r="130" spans="1:7" ht="15.75">
      <c r="A130" s="73" t="s">
        <v>158</v>
      </c>
      <c r="B130" s="114"/>
      <c r="C130" s="73"/>
      <c r="D130" s="73"/>
      <c r="E130" s="75"/>
      <c r="F130" s="75"/>
      <c r="G130" s="75"/>
    </row>
    <row r="131" spans="1:7" ht="15.75">
      <c r="A131" s="73" t="s">
        <v>159</v>
      </c>
      <c r="B131" s="114"/>
      <c r="C131" s="73"/>
      <c r="D131" s="73"/>
      <c r="E131" s="75"/>
      <c r="F131" s="75"/>
      <c r="G131" s="75"/>
    </row>
    <row r="132" spans="1:7" ht="15.75">
      <c r="A132" s="113" t="s">
        <v>160</v>
      </c>
      <c r="B132" s="114"/>
      <c r="C132" s="73"/>
      <c r="D132" s="73"/>
      <c r="E132" s="75"/>
      <c r="F132" s="75"/>
      <c r="G132" s="75"/>
    </row>
    <row r="133" spans="1:7" ht="15.75" customHeight="1">
      <c r="A133" s="75"/>
      <c r="B133" s="75"/>
      <c r="C133" s="75"/>
      <c r="D133" s="75"/>
      <c r="E133" s="75"/>
      <c r="F133" s="75"/>
      <c r="G133" s="75"/>
    </row>
    <row r="134" spans="1:7" ht="15.75">
      <c r="A134" s="169" t="s">
        <v>161</v>
      </c>
      <c r="B134" s="169"/>
      <c r="C134" s="169"/>
      <c r="D134" s="169"/>
      <c r="E134" s="75"/>
      <c r="F134" s="75"/>
      <c r="G134" s="75"/>
    </row>
    <row r="135" ht="15.75">
      <c r="B135" s="46"/>
    </row>
    <row r="136" ht="15.75">
      <c r="B136" s="46"/>
    </row>
    <row r="141" spans="1:7" ht="15.75">
      <c r="A141" s="2"/>
      <c r="B141" s="47"/>
      <c r="C141" s="2"/>
      <c r="D141" s="2"/>
      <c r="E141" s="2"/>
      <c r="F141" s="2"/>
      <c r="G141" s="2"/>
    </row>
    <row r="142" spans="1:7" ht="15.75">
      <c r="A142" s="2"/>
      <c r="B142" s="47"/>
      <c r="C142" s="2"/>
      <c r="D142" s="2"/>
      <c r="E142" s="2"/>
      <c r="F142" s="2"/>
      <c r="G142" s="2"/>
    </row>
    <row r="143" spans="1:7" ht="15.75">
      <c r="A143" s="2"/>
      <c r="B143" s="47"/>
      <c r="C143" s="2"/>
      <c r="D143" s="2"/>
      <c r="E143" s="2"/>
      <c r="F143" s="2"/>
      <c r="G143" s="2"/>
    </row>
    <row r="144" spans="1:7" ht="15.75">
      <c r="A144" s="2"/>
      <c r="B144" s="47"/>
      <c r="C144" s="2"/>
      <c r="D144" s="2"/>
      <c r="E144" s="2"/>
      <c r="F144" s="2"/>
      <c r="G144" s="2"/>
    </row>
    <row r="145" spans="1:7" ht="15.75">
      <c r="A145" s="2"/>
      <c r="B145" s="47"/>
      <c r="C145" s="2"/>
      <c r="D145" s="2"/>
      <c r="E145" s="2"/>
      <c r="F145" s="2"/>
      <c r="G145" s="2"/>
    </row>
    <row r="146" spans="1:7" ht="15.75">
      <c r="A146" s="16"/>
      <c r="B146" s="44"/>
      <c r="C146" s="16"/>
      <c r="D146" s="16"/>
      <c r="E146" s="16"/>
      <c r="F146" s="16"/>
      <c r="G146" s="16"/>
    </row>
    <row r="147" spans="1:7" ht="15.75">
      <c r="A147" s="16"/>
      <c r="B147" s="44"/>
      <c r="C147" s="16"/>
      <c r="D147" s="16"/>
      <c r="E147" s="16"/>
      <c r="F147" s="16"/>
      <c r="G147" s="16"/>
    </row>
    <row r="148" spans="1:7" ht="15.75">
      <c r="A148" s="16"/>
      <c r="B148" s="44"/>
      <c r="C148" s="16"/>
      <c r="D148" s="16"/>
      <c r="E148" s="16"/>
      <c r="F148" s="16"/>
      <c r="G148" s="16"/>
    </row>
    <row r="149" spans="1:7" ht="15.75">
      <c r="A149" s="16"/>
      <c r="B149" s="44"/>
      <c r="C149" s="16"/>
      <c r="D149" s="16"/>
      <c r="E149" s="16"/>
      <c r="F149" s="16"/>
      <c r="G149" s="16"/>
    </row>
    <row r="150" spans="1:7" ht="15.75">
      <c r="A150" s="16"/>
      <c r="B150" s="44"/>
      <c r="C150" s="16"/>
      <c r="D150" s="16"/>
      <c r="E150" s="16"/>
      <c r="F150" s="16"/>
      <c r="G150" s="16"/>
    </row>
    <row r="151" spans="1:7" ht="15.75">
      <c r="A151" s="16"/>
      <c r="B151" s="44"/>
      <c r="C151" s="16"/>
      <c r="D151" s="16"/>
      <c r="E151" s="16"/>
      <c r="F151" s="16"/>
      <c r="G151" s="16"/>
    </row>
    <row r="152" spans="1:7" ht="15.75">
      <c r="A152" s="16"/>
      <c r="B152" s="44"/>
      <c r="C152" s="16"/>
      <c r="D152" s="16"/>
      <c r="E152" s="16"/>
      <c r="F152" s="16"/>
      <c r="G152" s="16"/>
    </row>
    <row r="153" spans="1:7" ht="15.75">
      <c r="A153" s="16"/>
      <c r="B153" s="44"/>
      <c r="C153" s="16"/>
      <c r="D153" s="16"/>
      <c r="E153" s="16"/>
      <c r="F153" s="16"/>
      <c r="G153" s="16"/>
    </row>
    <row r="154" spans="1:7" ht="15.75">
      <c r="A154" s="16"/>
      <c r="B154" s="44"/>
      <c r="C154" s="16"/>
      <c r="D154" s="16"/>
      <c r="E154" s="16"/>
      <c r="F154" s="16"/>
      <c r="G154" s="16"/>
    </row>
    <row r="155" spans="1:7" ht="15.75">
      <c r="A155" s="16"/>
      <c r="B155" s="44"/>
      <c r="C155" s="16"/>
      <c r="D155" s="16"/>
      <c r="E155" s="16"/>
      <c r="F155" s="16"/>
      <c r="G155" s="16"/>
    </row>
    <row r="156" spans="1:7" ht="15.75">
      <c r="A156" s="16"/>
      <c r="B156" s="44"/>
      <c r="C156" s="16"/>
      <c r="D156" s="16"/>
      <c r="E156" s="16"/>
      <c r="F156" s="16"/>
      <c r="G156" s="16"/>
    </row>
    <row r="157" spans="1:7" ht="15.75">
      <c r="A157" s="16"/>
      <c r="B157" s="44"/>
      <c r="C157" s="16"/>
      <c r="D157" s="16"/>
      <c r="E157" s="16"/>
      <c r="F157" s="16"/>
      <c r="G157" s="16"/>
    </row>
    <row r="158" spans="1:7" ht="15.75">
      <c r="A158" s="16"/>
      <c r="B158" s="44"/>
      <c r="C158" s="16"/>
      <c r="D158" s="16"/>
      <c r="E158" s="16"/>
      <c r="F158" s="16"/>
      <c r="G158" s="16"/>
    </row>
    <row r="159" spans="1:7" ht="15.75">
      <c r="A159" s="16"/>
      <c r="B159" s="44"/>
      <c r="C159" s="16"/>
      <c r="D159" s="16"/>
      <c r="E159" s="16"/>
      <c r="F159" s="16"/>
      <c r="G159" s="16"/>
    </row>
    <row r="160" spans="1:7" ht="15.75">
      <c r="A160" s="16"/>
      <c r="B160" s="44"/>
      <c r="C160" s="16"/>
      <c r="D160" s="16"/>
      <c r="E160" s="16"/>
      <c r="F160" s="16"/>
      <c r="G160" s="16"/>
    </row>
    <row r="161" spans="1:7" ht="15.75">
      <c r="A161" s="16"/>
      <c r="B161" s="44"/>
      <c r="C161" s="16"/>
      <c r="D161" s="16"/>
      <c r="E161" s="16"/>
      <c r="F161" s="16"/>
      <c r="G161" s="16"/>
    </row>
    <row r="162" spans="1:7" ht="15.75">
      <c r="A162" s="16"/>
      <c r="B162" s="44"/>
      <c r="C162" s="16"/>
      <c r="D162" s="16"/>
      <c r="E162" s="16"/>
      <c r="F162" s="16"/>
      <c r="G162" s="16"/>
    </row>
    <row r="163" spans="1:7" ht="15.75">
      <c r="A163" s="16"/>
      <c r="B163" s="44"/>
      <c r="C163" s="16"/>
      <c r="D163" s="16"/>
      <c r="E163" s="16"/>
      <c r="F163" s="16"/>
      <c r="G163" s="16"/>
    </row>
    <row r="164" spans="1:7" ht="15.75">
      <c r="A164" s="16"/>
      <c r="B164" s="44"/>
      <c r="C164" s="16"/>
      <c r="D164" s="16"/>
      <c r="E164" s="16"/>
      <c r="F164" s="16"/>
      <c r="G164" s="16"/>
    </row>
    <row r="165" spans="1:7" ht="15.75">
      <c r="A165" s="16"/>
      <c r="B165" s="44"/>
      <c r="C165" s="16"/>
      <c r="D165" s="16"/>
      <c r="E165" s="16"/>
      <c r="F165" s="16"/>
      <c r="G165" s="16"/>
    </row>
    <row r="166" spans="1:7" ht="15.75">
      <c r="A166" s="16"/>
      <c r="B166" s="44"/>
      <c r="C166" s="16"/>
      <c r="D166" s="16"/>
      <c r="E166" s="16"/>
      <c r="F166" s="16"/>
      <c r="G166" s="16"/>
    </row>
    <row r="167" spans="1:7" ht="15.75">
      <c r="A167" s="16"/>
      <c r="B167" s="44"/>
      <c r="C167" s="16"/>
      <c r="D167" s="16"/>
      <c r="E167" s="16"/>
      <c r="F167" s="16"/>
      <c r="G167" s="16"/>
    </row>
    <row r="168" spans="1:7" ht="15.75">
      <c r="A168" s="16"/>
      <c r="B168" s="44"/>
      <c r="C168" s="16"/>
      <c r="D168" s="16"/>
      <c r="E168" s="16"/>
      <c r="F168" s="16"/>
      <c r="G168" s="16"/>
    </row>
    <row r="169" spans="1:7" ht="15.75">
      <c r="A169" s="16"/>
      <c r="B169" s="44"/>
      <c r="C169" s="16"/>
      <c r="D169" s="16"/>
      <c r="E169" s="16"/>
      <c r="F169" s="16"/>
      <c r="G169" s="16"/>
    </row>
    <row r="170" spans="1:7" ht="15.75">
      <c r="A170" s="16"/>
      <c r="B170" s="44"/>
      <c r="C170" s="16"/>
      <c r="D170" s="16"/>
      <c r="E170" s="16"/>
      <c r="F170" s="16"/>
      <c r="G170" s="16"/>
    </row>
    <row r="171" spans="1:7" ht="15.75">
      <c r="A171" s="16"/>
      <c r="B171" s="44"/>
      <c r="C171" s="16"/>
      <c r="D171" s="16"/>
      <c r="E171" s="16"/>
      <c r="F171" s="16"/>
      <c r="G171" s="16"/>
    </row>
    <row r="172" spans="1:7" ht="15.75">
      <c r="A172" s="16"/>
      <c r="B172" s="44"/>
      <c r="C172" s="16"/>
      <c r="D172" s="16"/>
      <c r="E172" s="16"/>
      <c r="F172" s="16"/>
      <c r="G172" s="16"/>
    </row>
    <row r="173" spans="1:7" ht="15.75">
      <c r="A173" s="16"/>
      <c r="B173" s="44"/>
      <c r="C173" s="16"/>
      <c r="D173" s="16"/>
      <c r="E173" s="16"/>
      <c r="F173" s="16"/>
      <c r="G173" s="16"/>
    </row>
    <row r="174" spans="1:7" ht="15.75">
      <c r="A174" s="16"/>
      <c r="B174" s="44"/>
      <c r="C174" s="16"/>
      <c r="D174" s="16"/>
      <c r="E174" s="16"/>
      <c r="F174" s="16"/>
      <c r="G174" s="16"/>
    </row>
    <row r="175" spans="1:7" ht="15.75">
      <c r="A175" s="16"/>
      <c r="B175" s="44"/>
      <c r="C175" s="16"/>
      <c r="D175" s="16"/>
      <c r="E175" s="16"/>
      <c r="F175" s="16"/>
      <c r="G175" s="16"/>
    </row>
    <row r="176" spans="1:7" ht="15.75">
      <c r="A176" s="16"/>
      <c r="B176" s="44"/>
      <c r="C176" s="16"/>
      <c r="D176" s="16"/>
      <c r="E176" s="16"/>
      <c r="F176" s="16"/>
      <c r="G176" s="16"/>
    </row>
    <row r="177" spans="1:7" ht="15.75">
      <c r="A177" s="16"/>
      <c r="B177" s="44"/>
      <c r="C177" s="16"/>
      <c r="D177" s="16"/>
      <c r="E177" s="16"/>
      <c r="F177" s="16"/>
      <c r="G177" s="16"/>
    </row>
    <row r="178" spans="1:7" ht="15.75">
      <c r="A178" s="16"/>
      <c r="B178" s="44"/>
      <c r="C178" s="16"/>
      <c r="D178" s="16"/>
      <c r="E178" s="16"/>
      <c r="F178" s="16"/>
      <c r="G178" s="16"/>
    </row>
    <row r="179" spans="1:7" ht="15.75">
      <c r="A179" s="16"/>
      <c r="B179" s="44"/>
      <c r="C179" s="16"/>
      <c r="D179" s="16"/>
      <c r="E179" s="16"/>
      <c r="F179" s="16"/>
      <c r="G179" s="16"/>
    </row>
    <row r="180" spans="1:7" ht="15.75">
      <c r="A180" s="16"/>
      <c r="B180" s="44"/>
      <c r="C180" s="16"/>
      <c r="D180" s="16"/>
      <c r="E180" s="16"/>
      <c r="F180" s="16"/>
      <c r="G180" s="16"/>
    </row>
    <row r="181" spans="1:7" ht="15.75">
      <c r="A181" s="16"/>
      <c r="B181" s="44"/>
      <c r="C181" s="16"/>
      <c r="D181" s="16"/>
      <c r="E181" s="16"/>
      <c r="F181" s="16"/>
      <c r="G181" s="16"/>
    </row>
    <row r="182" spans="1:7" ht="15.75">
      <c r="A182" s="16"/>
      <c r="B182" s="44"/>
      <c r="C182" s="16"/>
      <c r="D182" s="16"/>
      <c r="E182" s="16"/>
      <c r="F182" s="16"/>
      <c r="G182" s="16"/>
    </row>
    <row r="183" spans="1:7" ht="15.75">
      <c r="A183" s="16"/>
      <c r="B183" s="44"/>
      <c r="C183" s="16"/>
      <c r="D183" s="16"/>
      <c r="E183" s="16"/>
      <c r="F183" s="16"/>
      <c r="G183" s="16"/>
    </row>
    <row r="184" spans="1:7" ht="15.75">
      <c r="A184" s="16"/>
      <c r="B184" s="44"/>
      <c r="C184" s="16"/>
      <c r="D184" s="16"/>
      <c r="E184" s="16"/>
      <c r="F184" s="16"/>
      <c r="G184" s="16"/>
    </row>
    <row r="185" spans="1:7" ht="15.75">
      <c r="A185" s="16"/>
      <c r="B185" s="44"/>
      <c r="C185" s="16"/>
      <c r="D185" s="16"/>
      <c r="E185" s="16"/>
      <c r="F185" s="16"/>
      <c r="G185" s="16"/>
    </row>
    <row r="186" spans="1:7" ht="15.75">
      <c r="A186" s="16"/>
      <c r="B186" s="44"/>
      <c r="C186" s="16"/>
      <c r="D186" s="16"/>
      <c r="E186" s="16"/>
      <c r="F186" s="16"/>
      <c r="G186" s="16"/>
    </row>
    <row r="187" spans="1:7" ht="15.75">
      <c r="A187" s="16"/>
      <c r="B187" s="44"/>
      <c r="C187" s="16"/>
      <c r="D187" s="16"/>
      <c r="E187" s="16"/>
      <c r="F187" s="16"/>
      <c r="G187" s="16"/>
    </row>
    <row r="188" spans="1:7" ht="15.75">
      <c r="A188" s="16"/>
      <c r="B188" s="44"/>
      <c r="C188" s="16"/>
      <c r="D188" s="16"/>
      <c r="E188" s="16"/>
      <c r="F188" s="16"/>
      <c r="G188" s="16"/>
    </row>
    <row r="189" spans="1:7" ht="15.75">
      <c r="A189" s="16"/>
      <c r="B189" s="44"/>
      <c r="C189" s="16"/>
      <c r="D189" s="16"/>
      <c r="E189" s="16"/>
      <c r="F189" s="16"/>
      <c r="G189" s="16"/>
    </row>
    <row r="190" spans="1:7" ht="15.75">
      <c r="A190" s="16"/>
      <c r="B190" s="44"/>
      <c r="C190" s="16"/>
      <c r="D190" s="16"/>
      <c r="E190" s="16"/>
      <c r="F190" s="16"/>
      <c r="G190" s="16"/>
    </row>
    <row r="191" spans="1:7" ht="15.75">
      <c r="A191" s="16"/>
      <c r="B191" s="44"/>
      <c r="C191" s="16"/>
      <c r="D191" s="16"/>
      <c r="E191" s="16"/>
      <c r="F191" s="16"/>
      <c r="G191" s="16"/>
    </row>
    <row r="192" spans="1:7" ht="15.75">
      <c r="A192" s="16"/>
      <c r="B192" s="44"/>
      <c r="C192" s="16"/>
      <c r="D192" s="16"/>
      <c r="E192" s="16"/>
      <c r="F192" s="16"/>
      <c r="G192" s="16"/>
    </row>
    <row r="193" spans="1:7" ht="15.75">
      <c r="A193" s="16"/>
      <c r="B193" s="44"/>
      <c r="C193" s="16"/>
      <c r="D193" s="16"/>
      <c r="E193" s="16"/>
      <c r="F193" s="16"/>
      <c r="G193" s="16"/>
    </row>
    <row r="194" spans="1:7" ht="15.75">
      <c r="A194" s="16"/>
      <c r="B194" s="44"/>
      <c r="C194" s="16"/>
      <c r="D194" s="16"/>
      <c r="E194" s="16"/>
      <c r="F194" s="16"/>
      <c r="G194" s="16"/>
    </row>
    <row r="195" spans="1:7" ht="15.75">
      <c r="A195" s="16"/>
      <c r="B195" s="44"/>
      <c r="C195" s="16"/>
      <c r="D195" s="16"/>
      <c r="E195" s="16"/>
      <c r="F195" s="16"/>
      <c r="G195" s="16"/>
    </row>
    <row r="196" spans="1:7" ht="15.75">
      <c r="A196" s="16"/>
      <c r="B196" s="44"/>
      <c r="C196" s="16"/>
      <c r="D196" s="16"/>
      <c r="E196" s="16"/>
      <c r="F196" s="16"/>
      <c r="G196" s="16"/>
    </row>
    <row r="197" spans="1:7" ht="15.75">
      <c r="A197" s="16"/>
      <c r="B197" s="44"/>
      <c r="C197" s="16"/>
      <c r="D197" s="16"/>
      <c r="E197" s="16"/>
      <c r="F197" s="16"/>
      <c r="G197" s="16"/>
    </row>
    <row r="198" spans="1:7" ht="15.75">
      <c r="A198" s="16"/>
      <c r="B198" s="44"/>
      <c r="C198" s="16"/>
      <c r="D198" s="16"/>
      <c r="E198" s="16"/>
      <c r="F198" s="16"/>
      <c r="G198" s="16"/>
    </row>
    <row r="199" spans="1:7" ht="15.75">
      <c r="A199" s="16"/>
      <c r="B199" s="44"/>
      <c r="C199" s="16"/>
      <c r="D199" s="16"/>
      <c r="E199" s="16"/>
      <c r="F199" s="16"/>
      <c r="G199" s="16"/>
    </row>
    <row r="200" spans="1:7" ht="15.75">
      <c r="A200" s="16"/>
      <c r="B200" s="44"/>
      <c r="C200" s="16"/>
      <c r="D200" s="16"/>
      <c r="E200" s="16"/>
      <c r="F200" s="16"/>
      <c r="G200" s="16"/>
    </row>
    <row r="201" spans="1:7" ht="15.75">
      <c r="A201" s="16"/>
      <c r="B201" s="44"/>
      <c r="C201" s="16"/>
      <c r="D201" s="16"/>
      <c r="E201" s="16"/>
      <c r="F201" s="16"/>
      <c r="G201" s="16"/>
    </row>
    <row r="202" spans="1:7" ht="15.75">
      <c r="A202" s="16"/>
      <c r="B202" s="44"/>
      <c r="C202" s="16"/>
      <c r="D202" s="16"/>
      <c r="E202" s="16"/>
      <c r="F202" s="16"/>
      <c r="G202" s="16"/>
    </row>
    <row r="203" spans="1:7" ht="15.75">
      <c r="A203" s="16"/>
      <c r="B203" s="44"/>
      <c r="C203" s="16"/>
      <c r="D203" s="16"/>
      <c r="E203" s="16"/>
      <c r="F203" s="16"/>
      <c r="G203" s="16"/>
    </row>
    <row r="204" spans="1:7" ht="15.75">
      <c r="A204" s="16"/>
      <c r="B204" s="44"/>
      <c r="C204" s="16"/>
      <c r="D204" s="16"/>
      <c r="E204" s="16"/>
      <c r="F204" s="16"/>
      <c r="G204" s="16"/>
    </row>
    <row r="205" spans="1:7" ht="15.75">
      <c r="A205" s="16"/>
      <c r="B205" s="44"/>
      <c r="C205" s="16"/>
      <c r="D205" s="16"/>
      <c r="E205" s="16"/>
      <c r="F205" s="16"/>
      <c r="G205" s="16"/>
    </row>
    <row r="206" spans="1:7" ht="15.75">
      <c r="A206" s="16"/>
      <c r="B206" s="44"/>
      <c r="C206" s="16"/>
      <c r="D206" s="16"/>
      <c r="E206" s="16"/>
      <c r="F206" s="16"/>
      <c r="G206" s="16"/>
    </row>
    <row r="207" spans="1:7" ht="15.75">
      <c r="A207" s="16"/>
      <c r="B207" s="44"/>
      <c r="C207" s="16"/>
      <c r="D207" s="16"/>
      <c r="E207" s="16"/>
      <c r="F207" s="16"/>
      <c r="G207" s="16"/>
    </row>
    <row r="208" spans="1:7" ht="15.75">
      <c r="A208" s="16"/>
      <c r="B208" s="44"/>
      <c r="C208" s="16"/>
      <c r="D208" s="16"/>
      <c r="E208" s="16"/>
      <c r="F208" s="16"/>
      <c r="G208" s="16"/>
    </row>
    <row r="209" spans="1:7" ht="15.75">
      <c r="A209" s="16"/>
      <c r="B209" s="44"/>
      <c r="C209" s="16"/>
      <c r="D209" s="16"/>
      <c r="E209" s="16"/>
      <c r="F209" s="16"/>
      <c r="G209" s="16"/>
    </row>
    <row r="210" spans="1:7" ht="15.75">
      <c r="A210" s="16"/>
      <c r="B210" s="44"/>
      <c r="C210" s="16"/>
      <c r="D210" s="16"/>
      <c r="E210" s="16"/>
      <c r="F210" s="16"/>
      <c r="G210" s="16"/>
    </row>
    <row r="211" spans="1:7" ht="15.75">
      <c r="A211" s="16"/>
      <c r="B211" s="44"/>
      <c r="C211" s="16"/>
      <c r="D211" s="16"/>
      <c r="E211" s="16"/>
      <c r="F211" s="16"/>
      <c r="G211" s="16"/>
    </row>
    <row r="212" spans="1:7" ht="15.75">
      <c r="A212" s="16"/>
      <c r="B212" s="44"/>
      <c r="C212" s="16"/>
      <c r="D212" s="16"/>
      <c r="E212" s="16"/>
      <c r="F212" s="16"/>
      <c r="G212" s="16"/>
    </row>
    <row r="213" spans="1:7" ht="15.75">
      <c r="A213" s="16"/>
      <c r="B213" s="44"/>
      <c r="C213" s="16"/>
      <c r="D213" s="16"/>
      <c r="E213" s="16"/>
      <c r="F213" s="16"/>
      <c r="G213" s="16"/>
    </row>
    <row r="214" spans="1:7" ht="15.75">
      <c r="A214" s="16"/>
      <c r="B214" s="44"/>
      <c r="C214" s="16"/>
      <c r="D214" s="16"/>
      <c r="E214" s="16"/>
      <c r="F214" s="16"/>
      <c r="G214" s="16"/>
    </row>
    <row r="215" spans="1:7" ht="15.75">
      <c r="A215" s="16"/>
      <c r="B215" s="44"/>
      <c r="C215" s="16"/>
      <c r="D215" s="16"/>
      <c r="E215" s="16"/>
      <c r="F215" s="16"/>
      <c r="G215" s="16"/>
    </row>
    <row r="216" spans="1:7" ht="15.75">
      <c r="A216" s="16"/>
      <c r="B216" s="44"/>
      <c r="C216" s="16"/>
      <c r="D216" s="16"/>
      <c r="E216" s="16"/>
      <c r="F216" s="16"/>
      <c r="G216" s="16"/>
    </row>
    <row r="217" spans="1:7" ht="15.75">
      <c r="A217" s="16"/>
      <c r="B217" s="44"/>
      <c r="C217" s="16"/>
      <c r="D217" s="16"/>
      <c r="E217" s="16"/>
      <c r="F217" s="16"/>
      <c r="G217" s="16"/>
    </row>
    <row r="218" spans="1:7" ht="15.75">
      <c r="A218" s="16"/>
      <c r="B218" s="44"/>
      <c r="C218" s="16"/>
      <c r="D218" s="16"/>
      <c r="E218" s="16"/>
      <c r="F218" s="16"/>
      <c r="G218" s="16"/>
    </row>
    <row r="219" spans="1:7" ht="15.75">
      <c r="A219" s="16"/>
      <c r="B219" s="44"/>
      <c r="C219" s="16"/>
      <c r="D219" s="16"/>
      <c r="E219" s="16"/>
      <c r="F219" s="16"/>
      <c r="G219" s="16"/>
    </row>
    <row r="220" spans="1:7" ht="15.75">
      <c r="A220" s="16"/>
      <c r="B220" s="44"/>
      <c r="C220" s="16"/>
      <c r="D220" s="16"/>
      <c r="E220" s="16"/>
      <c r="F220" s="16"/>
      <c r="G220" s="16"/>
    </row>
    <row r="221" spans="1:7" ht="15.75">
      <c r="A221" s="16"/>
      <c r="B221" s="44"/>
      <c r="C221" s="16"/>
      <c r="D221" s="16"/>
      <c r="E221" s="16"/>
      <c r="F221" s="16"/>
      <c r="G221" s="16"/>
    </row>
    <row r="222" spans="1:7" ht="15.75">
      <c r="A222" s="16"/>
      <c r="B222" s="44"/>
      <c r="C222" s="16"/>
      <c r="D222" s="16"/>
      <c r="E222" s="16"/>
      <c r="F222" s="16"/>
      <c r="G222" s="16"/>
    </row>
    <row r="223" spans="1:7" ht="15.75">
      <c r="A223" s="16"/>
      <c r="B223" s="44"/>
      <c r="C223" s="16"/>
      <c r="D223" s="16"/>
      <c r="E223" s="16"/>
      <c r="F223" s="16"/>
      <c r="G223" s="16"/>
    </row>
    <row r="224" spans="1:7" ht="15.75">
      <c r="A224" s="16"/>
      <c r="B224" s="44"/>
      <c r="C224" s="16"/>
      <c r="D224" s="16"/>
      <c r="E224" s="16"/>
      <c r="F224" s="16"/>
      <c r="G224" s="16"/>
    </row>
    <row r="225" spans="1:7" ht="15.75">
      <c r="A225" s="16"/>
      <c r="B225" s="44"/>
      <c r="C225" s="16"/>
      <c r="D225" s="16"/>
      <c r="E225" s="16"/>
      <c r="F225" s="16"/>
      <c r="G225" s="16"/>
    </row>
    <row r="226" spans="1:7" ht="15.75">
      <c r="A226" s="16"/>
      <c r="B226" s="44"/>
      <c r="C226" s="16"/>
      <c r="D226" s="16"/>
      <c r="E226" s="16"/>
      <c r="F226" s="16"/>
      <c r="G226" s="16"/>
    </row>
    <row r="227" spans="1:7" ht="15.75">
      <c r="A227" s="16"/>
      <c r="B227" s="44"/>
      <c r="C227" s="16"/>
      <c r="D227" s="16"/>
      <c r="E227" s="16"/>
      <c r="F227" s="16"/>
      <c r="G227" s="16"/>
    </row>
    <row r="228" spans="1:7" ht="15.75">
      <c r="A228" s="16"/>
      <c r="B228" s="44"/>
      <c r="C228" s="16"/>
      <c r="D228" s="16"/>
      <c r="E228" s="16"/>
      <c r="F228" s="16"/>
      <c r="G228" s="16"/>
    </row>
    <row r="229" spans="1:7" ht="15.75">
      <c r="A229" s="16"/>
      <c r="B229" s="44"/>
      <c r="C229" s="16"/>
      <c r="D229" s="16"/>
      <c r="E229" s="16"/>
      <c r="F229" s="16"/>
      <c r="G229" s="16"/>
    </row>
    <row r="230" spans="1:7" ht="15.75">
      <c r="A230" s="16"/>
      <c r="B230" s="44"/>
      <c r="C230" s="16"/>
      <c r="D230" s="16"/>
      <c r="E230" s="16"/>
      <c r="F230" s="16"/>
      <c r="G230" s="16"/>
    </row>
    <row r="231" spans="1:7" ht="15.75">
      <c r="A231" s="16"/>
      <c r="B231" s="44"/>
      <c r="C231" s="16"/>
      <c r="D231" s="16"/>
      <c r="E231" s="16"/>
      <c r="F231" s="16"/>
      <c r="G231" s="16"/>
    </row>
    <row r="232" spans="1:7" ht="15.75">
      <c r="A232" s="16"/>
      <c r="B232" s="44"/>
      <c r="C232" s="16"/>
      <c r="D232" s="16"/>
      <c r="E232" s="16"/>
      <c r="F232" s="16"/>
      <c r="G232" s="16"/>
    </row>
    <row r="233" spans="1:7" ht="15.75">
      <c r="A233" s="16"/>
      <c r="B233" s="44"/>
      <c r="C233" s="16"/>
      <c r="D233" s="16"/>
      <c r="E233" s="16"/>
      <c r="F233" s="16"/>
      <c r="G233" s="16"/>
    </row>
    <row r="234" spans="1:7" ht="15.75">
      <c r="A234" s="16"/>
      <c r="B234" s="44"/>
      <c r="C234" s="16"/>
      <c r="D234" s="16"/>
      <c r="E234" s="16"/>
      <c r="F234" s="16"/>
      <c r="G234" s="16"/>
    </row>
    <row r="235" spans="1:7" ht="15.75">
      <c r="A235" s="16"/>
      <c r="B235" s="44"/>
      <c r="C235" s="16"/>
      <c r="D235" s="16"/>
      <c r="E235" s="16"/>
      <c r="F235" s="16"/>
      <c r="G235" s="16"/>
    </row>
    <row r="236" spans="1:7" ht="15.75">
      <c r="A236" s="16"/>
      <c r="B236" s="44"/>
      <c r="C236" s="16"/>
      <c r="D236" s="16"/>
      <c r="E236" s="16"/>
      <c r="F236" s="16"/>
      <c r="G236" s="16"/>
    </row>
    <row r="237" spans="1:7" ht="15.75">
      <c r="A237" s="16"/>
      <c r="B237" s="44"/>
      <c r="C237" s="16"/>
      <c r="D237" s="16"/>
      <c r="E237" s="16"/>
      <c r="F237" s="16"/>
      <c r="G237" s="16"/>
    </row>
    <row r="238" spans="1:7" ht="15.75">
      <c r="A238" s="16"/>
      <c r="B238" s="44"/>
      <c r="C238" s="16"/>
      <c r="D238" s="16"/>
      <c r="E238" s="16"/>
      <c r="F238" s="16"/>
      <c r="G238" s="16"/>
    </row>
    <row r="239" spans="1:7" ht="15.75">
      <c r="A239" s="16"/>
      <c r="B239" s="44"/>
      <c r="C239" s="16"/>
      <c r="D239" s="16"/>
      <c r="E239" s="16"/>
      <c r="F239" s="16"/>
      <c r="G239" s="16"/>
    </row>
    <row r="240" spans="1:7" ht="15.75">
      <c r="A240" s="16"/>
      <c r="B240" s="44"/>
      <c r="C240" s="16"/>
      <c r="D240" s="16"/>
      <c r="E240" s="16"/>
      <c r="F240" s="16"/>
      <c r="G240" s="16"/>
    </row>
    <row r="241" spans="1:7" ht="15.75">
      <c r="A241" s="16"/>
      <c r="B241" s="44"/>
      <c r="C241" s="16"/>
      <c r="D241" s="16"/>
      <c r="E241" s="16"/>
      <c r="F241" s="16"/>
      <c r="G241" s="16"/>
    </row>
    <row r="242" spans="1:7" ht="15.75">
      <c r="A242" s="16"/>
      <c r="B242" s="44"/>
      <c r="C242" s="16"/>
      <c r="D242" s="16"/>
      <c r="E242" s="16"/>
      <c r="F242" s="16"/>
      <c r="G242" s="16"/>
    </row>
    <row r="243" spans="1:7" ht="15.75">
      <c r="A243" s="16"/>
      <c r="B243" s="44"/>
      <c r="C243" s="16"/>
      <c r="D243" s="16"/>
      <c r="E243" s="16"/>
      <c r="F243" s="16"/>
      <c r="G243" s="16"/>
    </row>
    <row r="244" spans="1:7" ht="15.75">
      <c r="A244" s="16"/>
      <c r="B244" s="44"/>
      <c r="C244" s="16"/>
      <c r="D244" s="16"/>
      <c r="E244" s="16"/>
      <c r="F244" s="16"/>
      <c r="G244" s="16"/>
    </row>
    <row r="245" spans="1:7" ht="15.75">
      <c r="A245" s="16"/>
      <c r="B245" s="44"/>
      <c r="C245" s="16"/>
      <c r="D245" s="16"/>
      <c r="E245" s="16"/>
      <c r="F245" s="16"/>
      <c r="G245" s="16"/>
    </row>
    <row r="246" spans="1:7" ht="15.75">
      <c r="A246" s="16"/>
      <c r="B246" s="44"/>
      <c r="C246" s="16"/>
      <c r="D246" s="16"/>
      <c r="E246" s="16"/>
      <c r="F246" s="16"/>
      <c r="G246" s="16"/>
    </row>
    <row r="247" spans="1:7" ht="15.75">
      <c r="A247" s="16"/>
      <c r="B247" s="44"/>
      <c r="C247" s="16"/>
      <c r="D247" s="16"/>
      <c r="E247" s="16"/>
      <c r="F247" s="16"/>
      <c r="G247" s="16"/>
    </row>
    <row r="248" spans="1:7" ht="15.75">
      <c r="A248" s="16"/>
      <c r="B248" s="44"/>
      <c r="C248" s="16"/>
      <c r="D248" s="16"/>
      <c r="E248" s="16"/>
      <c r="F248" s="16"/>
      <c r="G248" s="16"/>
    </row>
    <row r="249" spans="1:7" ht="15.75">
      <c r="A249" s="16"/>
      <c r="B249" s="44"/>
      <c r="C249" s="16"/>
      <c r="D249" s="16"/>
      <c r="E249" s="16"/>
      <c r="F249" s="16"/>
      <c r="G249" s="16"/>
    </row>
    <row r="250" spans="1:7" ht="15.75">
      <c r="A250" s="16"/>
      <c r="B250" s="44"/>
      <c r="C250" s="16"/>
      <c r="D250" s="16"/>
      <c r="E250" s="16"/>
      <c r="F250" s="16"/>
      <c r="G250" s="16"/>
    </row>
    <row r="251" spans="1:7" ht="15.75">
      <c r="A251" s="16"/>
      <c r="B251" s="44"/>
      <c r="C251" s="16"/>
      <c r="D251" s="16"/>
      <c r="E251" s="16"/>
      <c r="F251" s="16"/>
      <c r="G251" s="16"/>
    </row>
    <row r="252" spans="1:7" ht="15.75">
      <c r="A252" s="16"/>
      <c r="B252" s="44"/>
      <c r="C252" s="16"/>
      <c r="D252" s="16"/>
      <c r="E252" s="16"/>
      <c r="F252" s="16"/>
      <c r="G252" s="16"/>
    </row>
    <row r="253" spans="1:7" ht="15.75">
      <c r="A253" s="16"/>
      <c r="B253" s="44"/>
      <c r="C253" s="16"/>
      <c r="D253" s="16"/>
      <c r="E253" s="16"/>
      <c r="F253" s="16"/>
      <c r="G253" s="16"/>
    </row>
    <row r="254" spans="1:7" ht="15.75">
      <c r="A254" s="16"/>
      <c r="B254" s="44"/>
      <c r="C254" s="16"/>
      <c r="D254" s="16"/>
      <c r="E254" s="16"/>
      <c r="F254" s="16"/>
      <c r="G254" s="16"/>
    </row>
    <row r="255" spans="1:7" ht="15.75">
      <c r="A255" s="16"/>
      <c r="B255" s="44"/>
      <c r="C255" s="16"/>
      <c r="D255" s="16"/>
      <c r="E255" s="16"/>
      <c r="F255" s="16"/>
      <c r="G255" s="16"/>
    </row>
    <row r="256" spans="1:7" ht="15.75">
      <c r="A256" s="16"/>
      <c r="B256" s="44"/>
      <c r="C256" s="16"/>
      <c r="D256" s="16"/>
      <c r="E256" s="16"/>
      <c r="F256" s="16"/>
      <c r="G256" s="16"/>
    </row>
    <row r="257" spans="1:7" ht="15.75">
      <c r="A257" s="16"/>
      <c r="B257" s="44"/>
      <c r="C257" s="16"/>
      <c r="D257" s="16"/>
      <c r="E257" s="16"/>
      <c r="F257" s="16"/>
      <c r="G257" s="16"/>
    </row>
    <row r="258" spans="1:7" ht="15.75">
      <c r="A258" s="16"/>
      <c r="B258" s="44"/>
      <c r="C258" s="16"/>
      <c r="D258" s="16"/>
      <c r="E258" s="16"/>
      <c r="F258" s="16"/>
      <c r="G258" s="16"/>
    </row>
    <row r="259" spans="1:7" ht="15.75">
      <c r="A259" s="16"/>
      <c r="B259" s="44"/>
      <c r="C259" s="16"/>
      <c r="D259" s="16"/>
      <c r="E259" s="16"/>
      <c r="F259" s="16"/>
      <c r="G259" s="16"/>
    </row>
    <row r="260" spans="1:7" ht="15.75">
      <c r="A260" s="16"/>
      <c r="B260" s="44"/>
      <c r="C260" s="16"/>
      <c r="D260" s="16"/>
      <c r="E260" s="16"/>
      <c r="F260" s="16"/>
      <c r="G260" s="16"/>
    </row>
    <row r="261" spans="1:7" ht="15.75">
      <c r="A261" s="16"/>
      <c r="B261" s="44"/>
      <c r="C261" s="16"/>
      <c r="D261" s="16"/>
      <c r="E261" s="16"/>
      <c r="F261" s="16"/>
      <c r="G261" s="16"/>
    </row>
    <row r="262" spans="1:7" ht="15.75">
      <c r="A262" s="16"/>
      <c r="B262" s="44"/>
      <c r="C262" s="16"/>
      <c r="D262" s="16"/>
      <c r="E262" s="16"/>
      <c r="F262" s="16"/>
      <c r="G262" s="16"/>
    </row>
    <row r="263" spans="1:7" ht="15.75">
      <c r="A263" s="16"/>
      <c r="B263" s="44"/>
      <c r="C263" s="16"/>
      <c r="D263" s="16"/>
      <c r="E263" s="16"/>
      <c r="F263" s="16"/>
      <c r="G263" s="16"/>
    </row>
    <row r="264" spans="1:7" ht="15.75">
      <c r="A264" s="16"/>
      <c r="B264" s="44"/>
      <c r="C264" s="16"/>
      <c r="D264" s="16"/>
      <c r="E264" s="16"/>
      <c r="F264" s="16"/>
      <c r="G264" s="16"/>
    </row>
    <row r="265" spans="1:7" ht="15.75">
      <c r="A265" s="16"/>
      <c r="B265" s="44"/>
      <c r="C265" s="16"/>
      <c r="D265" s="16"/>
      <c r="E265" s="16"/>
      <c r="F265" s="16"/>
      <c r="G265" s="16"/>
    </row>
    <row r="266" spans="1:7" ht="15.75">
      <c r="A266" s="16"/>
      <c r="B266" s="44"/>
      <c r="C266" s="16"/>
      <c r="D266" s="16"/>
      <c r="E266" s="16"/>
      <c r="F266" s="16"/>
      <c r="G266" s="16"/>
    </row>
    <row r="267" spans="1:7" ht="15.75">
      <c r="A267" s="16"/>
      <c r="B267" s="44"/>
      <c r="C267" s="16"/>
      <c r="D267" s="16"/>
      <c r="E267" s="16"/>
      <c r="F267" s="16"/>
      <c r="G267" s="16"/>
    </row>
    <row r="268" spans="1:7" ht="15.75">
      <c r="A268" s="16"/>
      <c r="B268" s="44"/>
      <c r="C268" s="16"/>
      <c r="D268" s="16"/>
      <c r="E268" s="16"/>
      <c r="F268" s="16"/>
      <c r="G268" s="16"/>
    </row>
    <row r="269" spans="1:7" ht="15.75">
      <c r="A269" s="16"/>
      <c r="B269" s="44"/>
      <c r="C269" s="16"/>
      <c r="D269" s="16"/>
      <c r="E269" s="16"/>
      <c r="F269" s="16"/>
      <c r="G269" s="16"/>
    </row>
    <row r="270" spans="1:7" ht="15.75">
      <c r="A270" s="16"/>
      <c r="B270" s="44"/>
      <c r="C270" s="16"/>
      <c r="D270" s="16"/>
      <c r="E270" s="16"/>
      <c r="F270" s="16"/>
      <c r="G270" s="16"/>
    </row>
    <row r="271" spans="1:7" ht="15.75">
      <c r="A271" s="16"/>
      <c r="B271" s="44"/>
      <c r="C271" s="16"/>
      <c r="D271" s="16"/>
      <c r="E271" s="16"/>
      <c r="F271" s="16"/>
      <c r="G271" s="16"/>
    </row>
    <row r="272" spans="1:7" ht="15.75">
      <c r="A272" s="16"/>
      <c r="B272" s="44"/>
      <c r="C272" s="16"/>
      <c r="D272" s="16"/>
      <c r="E272" s="16"/>
      <c r="F272" s="16"/>
      <c r="G272" s="16"/>
    </row>
    <row r="273" spans="1:7" ht="15.75">
      <c r="A273" s="16"/>
      <c r="B273" s="44"/>
      <c r="C273" s="16"/>
      <c r="D273" s="16"/>
      <c r="E273" s="16"/>
      <c r="F273" s="16"/>
      <c r="G273" s="16"/>
    </row>
    <row r="274" spans="1:7" ht="15.75">
      <c r="A274" s="16"/>
      <c r="B274" s="44"/>
      <c r="C274" s="16"/>
      <c r="D274" s="16"/>
      <c r="E274" s="16"/>
      <c r="F274" s="16"/>
      <c r="G274" s="16"/>
    </row>
    <row r="275" spans="1:7" ht="15.75">
      <c r="A275" s="16"/>
      <c r="B275" s="44"/>
      <c r="C275" s="16"/>
      <c r="D275" s="16"/>
      <c r="E275" s="16"/>
      <c r="F275" s="16"/>
      <c r="G275" s="16"/>
    </row>
    <row r="276" spans="1:7" ht="15.75">
      <c r="A276" s="16"/>
      <c r="B276" s="44"/>
      <c r="C276" s="16"/>
      <c r="D276" s="16"/>
      <c r="E276" s="16"/>
      <c r="F276" s="16"/>
      <c r="G276" s="16"/>
    </row>
    <row r="277" spans="1:7" ht="15.75">
      <c r="A277" s="16"/>
      <c r="B277" s="44"/>
      <c r="C277" s="16"/>
      <c r="D277" s="16"/>
      <c r="E277" s="16"/>
      <c r="F277" s="16"/>
      <c r="G277" s="16"/>
    </row>
    <row r="278" spans="1:7" ht="15.75">
      <c r="A278" s="16"/>
      <c r="B278" s="44"/>
      <c r="C278" s="16"/>
      <c r="D278" s="16"/>
      <c r="E278" s="16"/>
      <c r="F278" s="16"/>
      <c r="G278" s="16"/>
    </row>
    <row r="279" spans="1:7" ht="15.75">
      <c r="A279" s="16"/>
      <c r="B279" s="44"/>
      <c r="C279" s="16"/>
      <c r="D279" s="16"/>
      <c r="E279" s="16"/>
      <c r="F279" s="16"/>
      <c r="G279" s="16"/>
    </row>
    <row r="280" spans="1:7" ht="15.75">
      <c r="A280" s="16"/>
      <c r="B280" s="44"/>
      <c r="C280" s="16"/>
      <c r="D280" s="16"/>
      <c r="E280" s="16"/>
      <c r="F280" s="16"/>
      <c r="G280" s="16"/>
    </row>
    <row r="281" spans="1:7" ht="15.75">
      <c r="A281" s="16"/>
      <c r="B281" s="44"/>
      <c r="C281" s="16"/>
      <c r="D281" s="16"/>
      <c r="E281" s="16"/>
      <c r="F281" s="16"/>
      <c r="G281" s="16"/>
    </row>
    <row r="282" spans="1:7" ht="15.75">
      <c r="A282" s="16"/>
      <c r="B282" s="44"/>
      <c r="C282" s="16"/>
      <c r="D282" s="16"/>
      <c r="E282" s="16"/>
      <c r="F282" s="16"/>
      <c r="G282" s="16"/>
    </row>
    <row r="283" spans="1:7" ht="15.75">
      <c r="A283" s="16"/>
      <c r="B283" s="44"/>
      <c r="C283" s="16"/>
      <c r="D283" s="16"/>
      <c r="E283" s="16"/>
      <c r="F283" s="16"/>
      <c r="G283" s="16"/>
    </row>
    <row r="284" spans="1:7" ht="15.75">
      <c r="A284" s="16"/>
      <c r="B284" s="44"/>
      <c r="C284" s="16"/>
      <c r="D284" s="16"/>
      <c r="E284" s="16"/>
      <c r="F284" s="16"/>
      <c r="G284" s="16"/>
    </row>
    <row r="285" spans="1:7" ht="15.75">
      <c r="A285" s="16"/>
      <c r="B285" s="44"/>
      <c r="C285" s="16"/>
      <c r="D285" s="16"/>
      <c r="E285" s="16"/>
      <c r="F285" s="16"/>
      <c r="G285" s="16"/>
    </row>
    <row r="286" spans="1:7" ht="15.75">
      <c r="A286" s="16"/>
      <c r="B286" s="44"/>
      <c r="C286" s="16"/>
      <c r="D286" s="16"/>
      <c r="E286" s="16"/>
      <c r="F286" s="16"/>
      <c r="G286" s="16"/>
    </row>
    <row r="287" spans="1:7" ht="15.75">
      <c r="A287" s="16"/>
      <c r="B287" s="44"/>
      <c r="C287" s="16"/>
      <c r="D287" s="16"/>
      <c r="E287" s="16"/>
      <c r="F287" s="16"/>
      <c r="G287" s="16"/>
    </row>
    <row r="288" spans="1:7" ht="15.75">
      <c r="A288" s="16"/>
      <c r="B288" s="44"/>
      <c r="C288" s="16"/>
      <c r="D288" s="16"/>
      <c r="E288" s="16"/>
      <c r="F288" s="16"/>
      <c r="G288" s="16"/>
    </row>
    <row r="289" spans="1:7" ht="15.75">
      <c r="A289" s="16"/>
      <c r="B289" s="44"/>
      <c r="C289" s="16"/>
      <c r="D289" s="16"/>
      <c r="E289" s="16"/>
      <c r="F289" s="16"/>
      <c r="G289" s="16"/>
    </row>
    <row r="290" spans="1:7" ht="15.75">
      <c r="A290" s="16"/>
      <c r="B290" s="44"/>
      <c r="C290" s="16"/>
      <c r="D290" s="16"/>
      <c r="E290" s="16"/>
      <c r="F290" s="16"/>
      <c r="G290" s="16"/>
    </row>
    <row r="291" spans="1:7" ht="15.75">
      <c r="A291" s="16"/>
      <c r="B291" s="44"/>
      <c r="C291" s="16"/>
      <c r="D291" s="16"/>
      <c r="E291" s="16"/>
      <c r="F291" s="16"/>
      <c r="G291" s="16"/>
    </row>
    <row r="292" spans="1:7" ht="15.75">
      <c r="A292" s="16"/>
      <c r="B292" s="44"/>
      <c r="C292" s="16"/>
      <c r="D292" s="16"/>
      <c r="E292" s="16"/>
      <c r="F292" s="16"/>
      <c r="G292" s="16"/>
    </row>
    <row r="293" spans="1:7" ht="15.75">
      <c r="A293" s="16"/>
      <c r="B293" s="44"/>
      <c r="C293" s="16"/>
      <c r="D293" s="16"/>
      <c r="E293" s="16"/>
      <c r="F293" s="16"/>
      <c r="G293" s="16"/>
    </row>
    <row r="294" spans="1:7" ht="15.75">
      <c r="A294" s="16"/>
      <c r="B294" s="44"/>
      <c r="C294" s="16"/>
      <c r="D294" s="16"/>
      <c r="E294" s="16"/>
      <c r="F294" s="16"/>
      <c r="G294" s="16"/>
    </row>
    <row r="295" spans="1:7" ht="15.75">
      <c r="A295" s="16"/>
      <c r="B295" s="44"/>
      <c r="C295" s="16"/>
      <c r="D295" s="16"/>
      <c r="E295" s="16"/>
      <c r="F295" s="16"/>
      <c r="G295" s="16"/>
    </row>
    <row r="296" spans="1:7" ht="15.75">
      <c r="A296" s="16"/>
      <c r="B296" s="44"/>
      <c r="C296" s="16"/>
      <c r="D296" s="16"/>
      <c r="E296" s="16"/>
      <c r="F296" s="16"/>
      <c r="G296" s="16"/>
    </row>
    <row r="297" spans="1:7" ht="15.75">
      <c r="A297" s="16"/>
      <c r="B297" s="44"/>
      <c r="C297" s="16"/>
      <c r="D297" s="16"/>
      <c r="E297" s="16"/>
      <c r="F297" s="16"/>
      <c r="G297" s="16"/>
    </row>
    <row r="298" spans="1:7" ht="15.75">
      <c r="A298" s="16"/>
      <c r="B298" s="44"/>
      <c r="C298" s="16"/>
      <c r="D298" s="16"/>
      <c r="E298" s="16"/>
      <c r="F298" s="16"/>
      <c r="G298" s="16"/>
    </row>
    <row r="299" spans="1:7" ht="15.75">
      <c r="A299" s="16"/>
      <c r="B299" s="44"/>
      <c r="C299" s="16"/>
      <c r="D299" s="16"/>
      <c r="E299" s="16"/>
      <c r="F299" s="16"/>
      <c r="G299" s="16"/>
    </row>
    <row r="300" spans="1:7" ht="15.75">
      <c r="A300" s="16"/>
      <c r="B300" s="44"/>
      <c r="C300" s="16"/>
      <c r="D300" s="16"/>
      <c r="E300" s="16"/>
      <c r="F300" s="16"/>
      <c r="G300" s="16"/>
    </row>
    <row r="301" spans="1:7" ht="15.75">
      <c r="A301" s="16"/>
      <c r="B301" s="44"/>
      <c r="C301" s="16"/>
      <c r="D301" s="16"/>
      <c r="E301" s="16"/>
      <c r="F301" s="16"/>
      <c r="G301" s="16"/>
    </row>
    <row r="302" spans="1:7" ht="15.75">
      <c r="A302" s="16"/>
      <c r="B302" s="44"/>
      <c r="C302" s="16"/>
      <c r="D302" s="16"/>
      <c r="E302" s="16"/>
      <c r="F302" s="16"/>
      <c r="G302" s="16"/>
    </row>
    <row r="303" spans="1:7" ht="15.75">
      <c r="A303" s="16"/>
      <c r="B303" s="44"/>
      <c r="C303" s="16"/>
      <c r="D303" s="16"/>
      <c r="E303" s="16"/>
      <c r="F303" s="16"/>
      <c r="G303" s="16"/>
    </row>
    <row r="304" spans="1:7" ht="15.75">
      <c r="A304" s="16"/>
      <c r="B304" s="44"/>
      <c r="C304" s="16"/>
      <c r="D304" s="16"/>
      <c r="E304" s="16"/>
      <c r="F304" s="16"/>
      <c r="G304" s="16"/>
    </row>
    <row r="305" spans="1:7" ht="15.75">
      <c r="A305" s="16"/>
      <c r="B305" s="44"/>
      <c r="C305" s="16"/>
      <c r="D305" s="16"/>
      <c r="E305" s="16"/>
      <c r="F305" s="16"/>
      <c r="G305" s="16"/>
    </row>
    <row r="306" spans="1:7" ht="15.75">
      <c r="A306" s="16"/>
      <c r="B306" s="44"/>
      <c r="C306" s="16"/>
      <c r="D306" s="16"/>
      <c r="E306" s="16"/>
      <c r="F306" s="16"/>
      <c r="G306" s="16"/>
    </row>
    <row r="307" spans="1:7" ht="15.75">
      <c r="A307" s="16"/>
      <c r="B307" s="44"/>
      <c r="C307" s="16"/>
      <c r="D307" s="16"/>
      <c r="E307" s="16"/>
      <c r="F307" s="16"/>
      <c r="G307" s="16"/>
    </row>
    <row r="308" spans="1:7" ht="15.75">
      <c r="A308" s="16"/>
      <c r="B308" s="44"/>
      <c r="C308" s="16"/>
      <c r="D308" s="16"/>
      <c r="E308" s="16"/>
      <c r="F308" s="16"/>
      <c r="G308" s="16"/>
    </row>
    <row r="309" spans="1:7" ht="15.75">
      <c r="A309" s="16"/>
      <c r="B309" s="44"/>
      <c r="C309" s="16"/>
      <c r="D309" s="16"/>
      <c r="E309" s="16"/>
      <c r="F309" s="16"/>
      <c r="G309" s="16"/>
    </row>
    <row r="310" spans="1:7" ht="15.75">
      <c r="A310" s="16"/>
      <c r="B310" s="44"/>
      <c r="C310" s="16"/>
      <c r="D310" s="16"/>
      <c r="E310" s="16"/>
      <c r="F310" s="16"/>
      <c r="G310" s="16"/>
    </row>
    <row r="311" spans="1:7" ht="15.75">
      <c r="A311" s="16"/>
      <c r="B311" s="44"/>
      <c r="C311" s="16"/>
      <c r="D311" s="16"/>
      <c r="E311" s="16"/>
      <c r="F311" s="16"/>
      <c r="G311" s="16"/>
    </row>
    <row r="312" spans="1:7" ht="15.75">
      <c r="A312" s="16"/>
      <c r="B312" s="44"/>
      <c r="C312" s="16"/>
      <c r="D312" s="16"/>
      <c r="E312" s="16"/>
      <c r="F312" s="16"/>
      <c r="G312" s="16"/>
    </row>
    <row r="313" spans="1:7" ht="15.75">
      <c r="A313" s="16"/>
      <c r="B313" s="44"/>
      <c r="C313" s="16"/>
      <c r="D313" s="16"/>
      <c r="E313" s="16"/>
      <c r="F313" s="16"/>
      <c r="G313" s="16"/>
    </row>
    <row r="314" spans="1:7" ht="15.75">
      <c r="A314" s="16"/>
      <c r="B314" s="44"/>
      <c r="C314" s="16"/>
      <c r="D314" s="16"/>
      <c r="E314" s="16"/>
      <c r="F314" s="16"/>
      <c r="G314" s="16"/>
    </row>
    <row r="315" spans="1:7" ht="15.75">
      <c r="A315" s="16"/>
      <c r="B315" s="44"/>
      <c r="C315" s="16"/>
      <c r="D315" s="16"/>
      <c r="E315" s="16"/>
      <c r="F315" s="16"/>
      <c r="G315" s="16"/>
    </row>
    <row r="316" spans="1:7" ht="15.75">
      <c r="A316" s="16"/>
      <c r="B316" s="44"/>
      <c r="C316" s="16"/>
      <c r="D316" s="16"/>
      <c r="E316" s="16"/>
      <c r="F316" s="16"/>
      <c r="G316" s="16"/>
    </row>
    <row r="317" spans="1:7" ht="15.75">
      <c r="A317" s="16"/>
      <c r="B317" s="44"/>
      <c r="C317" s="16"/>
      <c r="D317" s="16"/>
      <c r="E317" s="16"/>
      <c r="F317" s="16"/>
      <c r="G317" s="16"/>
    </row>
    <row r="318" spans="1:7" ht="15.75">
      <c r="A318" s="16"/>
      <c r="B318" s="44"/>
      <c r="C318" s="16"/>
      <c r="D318" s="16"/>
      <c r="E318" s="16"/>
      <c r="F318" s="16"/>
      <c r="G318" s="16"/>
    </row>
    <row r="319" spans="1:7" ht="15.75">
      <c r="A319" s="16"/>
      <c r="B319" s="44"/>
      <c r="C319" s="16"/>
      <c r="D319" s="16"/>
      <c r="E319" s="16"/>
      <c r="F319" s="16"/>
      <c r="G319" s="16"/>
    </row>
    <row r="320" spans="1:7" ht="15.75">
      <c r="A320" s="16"/>
      <c r="B320" s="44"/>
      <c r="C320" s="16"/>
      <c r="D320" s="16"/>
      <c r="E320" s="16"/>
      <c r="F320" s="16"/>
      <c r="G320" s="16"/>
    </row>
    <row r="321" spans="1:7" ht="15.75">
      <c r="A321" s="16"/>
      <c r="B321" s="44"/>
      <c r="C321" s="16"/>
      <c r="D321" s="16"/>
      <c r="E321" s="16"/>
      <c r="F321" s="16"/>
      <c r="G321" s="16"/>
    </row>
    <row r="322" spans="1:7" ht="15.75">
      <c r="A322" s="16"/>
      <c r="B322" s="44"/>
      <c r="C322" s="16"/>
      <c r="D322" s="16"/>
      <c r="E322" s="16"/>
      <c r="F322" s="16"/>
      <c r="G322" s="16"/>
    </row>
    <row r="323" spans="1:7" ht="15.75">
      <c r="A323" s="16"/>
      <c r="B323" s="44"/>
      <c r="C323" s="16"/>
      <c r="D323" s="16"/>
      <c r="E323" s="16"/>
      <c r="F323" s="16"/>
      <c r="G323" s="16"/>
    </row>
    <row r="324" spans="1:7" ht="15.75">
      <c r="A324" s="16"/>
      <c r="B324" s="44"/>
      <c r="C324" s="16"/>
      <c r="D324" s="16"/>
      <c r="E324" s="16"/>
      <c r="F324" s="16"/>
      <c r="G324" s="16"/>
    </row>
    <row r="325" spans="1:7" ht="15.75">
      <c r="A325" s="16"/>
      <c r="B325" s="44"/>
      <c r="C325" s="16"/>
      <c r="D325" s="16"/>
      <c r="E325" s="16"/>
      <c r="F325" s="16"/>
      <c r="G325" s="16"/>
    </row>
    <row r="326" spans="1:7" ht="15.75">
      <c r="A326" s="16"/>
      <c r="B326" s="44"/>
      <c r="C326" s="16"/>
      <c r="D326" s="16"/>
      <c r="E326" s="16"/>
      <c r="F326" s="16"/>
      <c r="G326" s="16"/>
    </row>
    <row r="327" spans="1:7" ht="15.75">
      <c r="A327" s="16"/>
      <c r="B327" s="44"/>
      <c r="C327" s="16"/>
      <c r="D327" s="16"/>
      <c r="E327" s="16"/>
      <c r="F327" s="16"/>
      <c r="G327" s="16"/>
    </row>
    <row r="328" spans="1:7" ht="15.75">
      <c r="A328" s="16"/>
      <c r="B328" s="44"/>
      <c r="C328" s="16"/>
      <c r="D328" s="16"/>
      <c r="E328" s="16"/>
      <c r="F328" s="16"/>
      <c r="G328" s="16"/>
    </row>
    <row r="329" spans="1:7" ht="15.75">
      <c r="A329" s="16"/>
      <c r="B329" s="44"/>
      <c r="C329" s="16"/>
      <c r="D329" s="16"/>
      <c r="E329" s="16"/>
      <c r="F329" s="16"/>
      <c r="G329" s="16"/>
    </row>
    <row r="330" spans="1:7" ht="15.75">
      <c r="A330" s="16"/>
      <c r="B330" s="44"/>
      <c r="C330" s="16"/>
      <c r="D330" s="16"/>
      <c r="E330" s="16"/>
      <c r="F330" s="16"/>
      <c r="G330" s="16"/>
    </row>
    <row r="331" spans="1:7" ht="15.75">
      <c r="A331" s="16"/>
      <c r="B331" s="44"/>
      <c r="C331" s="16"/>
      <c r="D331" s="16"/>
      <c r="E331" s="16"/>
      <c r="F331" s="16"/>
      <c r="G331" s="16"/>
    </row>
    <row r="332" spans="1:7" ht="15.75">
      <c r="A332" s="16"/>
      <c r="B332" s="44"/>
      <c r="C332" s="16"/>
      <c r="D332" s="16"/>
      <c r="E332" s="16"/>
      <c r="F332" s="16"/>
      <c r="G332" s="16"/>
    </row>
    <row r="333" spans="1:7" ht="15.75">
      <c r="A333" s="16"/>
      <c r="B333" s="44"/>
      <c r="C333" s="16"/>
      <c r="D333" s="16"/>
      <c r="E333" s="16"/>
      <c r="F333" s="16"/>
      <c r="G333" s="16"/>
    </row>
    <row r="334" spans="1:7" ht="15.75">
      <c r="A334" s="16"/>
      <c r="B334" s="44"/>
      <c r="C334" s="16"/>
      <c r="D334" s="16"/>
      <c r="E334" s="16"/>
      <c r="F334" s="16"/>
      <c r="G334" s="16"/>
    </row>
    <row r="335" spans="1:7" ht="15.75">
      <c r="A335" s="16"/>
      <c r="B335" s="44"/>
      <c r="C335" s="16"/>
      <c r="D335" s="16"/>
      <c r="E335" s="16"/>
      <c r="F335" s="16"/>
      <c r="G335" s="16"/>
    </row>
    <row r="336" spans="1:7" ht="15.75">
      <c r="A336" s="16"/>
      <c r="B336" s="44"/>
      <c r="C336" s="16"/>
      <c r="D336" s="16"/>
      <c r="E336" s="16"/>
      <c r="F336" s="16"/>
      <c r="G336" s="16"/>
    </row>
    <row r="337" spans="1:7" ht="15.75">
      <c r="A337" s="16"/>
      <c r="B337" s="44"/>
      <c r="C337" s="16"/>
      <c r="D337" s="16"/>
      <c r="E337" s="16"/>
      <c r="F337" s="16"/>
      <c r="G337" s="16"/>
    </row>
    <row r="338" spans="1:7" ht="15.75">
      <c r="A338" s="16"/>
      <c r="B338" s="44"/>
      <c r="C338" s="16"/>
      <c r="D338" s="16"/>
      <c r="E338" s="16"/>
      <c r="F338" s="16"/>
      <c r="G338" s="16"/>
    </row>
    <row r="339" spans="1:7" ht="15.75">
      <c r="A339" s="16"/>
      <c r="B339" s="44"/>
      <c r="C339" s="16"/>
      <c r="D339" s="16"/>
      <c r="E339" s="16"/>
      <c r="F339" s="16"/>
      <c r="G339" s="16"/>
    </row>
    <row r="340" spans="1:7" ht="15.75">
      <c r="A340" s="16"/>
      <c r="B340" s="44"/>
      <c r="C340" s="16"/>
      <c r="D340" s="16"/>
      <c r="E340" s="16"/>
      <c r="F340" s="16"/>
      <c r="G340" s="16"/>
    </row>
    <row r="341" spans="1:7" ht="15.75">
      <c r="A341" s="16"/>
      <c r="B341" s="44"/>
      <c r="C341" s="16"/>
      <c r="D341" s="16"/>
      <c r="E341" s="16"/>
      <c r="F341" s="16"/>
      <c r="G341" s="16"/>
    </row>
    <row r="342" spans="1:7" ht="15.75">
      <c r="A342" s="16"/>
      <c r="B342" s="44"/>
      <c r="C342" s="16"/>
      <c r="D342" s="16"/>
      <c r="E342" s="16"/>
      <c r="F342" s="16"/>
      <c r="G342" s="16"/>
    </row>
    <row r="343" spans="1:7" ht="15.75">
      <c r="A343" s="16"/>
      <c r="B343" s="44"/>
      <c r="C343" s="16"/>
      <c r="D343" s="16"/>
      <c r="E343" s="16"/>
      <c r="F343" s="16"/>
      <c r="G343" s="16"/>
    </row>
    <row r="344" spans="1:7" ht="15.75">
      <c r="A344" s="16"/>
      <c r="B344" s="44"/>
      <c r="C344" s="16"/>
      <c r="D344" s="16"/>
      <c r="E344" s="16"/>
      <c r="F344" s="16"/>
      <c r="G344" s="16"/>
    </row>
    <row r="345" spans="1:7" ht="15.75">
      <c r="A345" s="16"/>
      <c r="B345" s="44"/>
      <c r="C345" s="16"/>
      <c r="D345" s="16"/>
      <c r="E345" s="16"/>
      <c r="F345" s="16"/>
      <c r="G345" s="16"/>
    </row>
    <row r="346" spans="1:7" ht="15.75">
      <c r="A346" s="16"/>
      <c r="B346" s="44"/>
      <c r="C346" s="16"/>
      <c r="D346" s="16"/>
      <c r="E346" s="16"/>
      <c r="F346" s="16"/>
      <c r="G346" s="16"/>
    </row>
    <row r="347" spans="1:7" ht="15.75">
      <c r="A347" s="16"/>
      <c r="B347" s="44"/>
      <c r="C347" s="16"/>
      <c r="D347" s="16"/>
      <c r="E347" s="16"/>
      <c r="F347" s="16"/>
      <c r="G347" s="16"/>
    </row>
    <row r="348" spans="1:7" ht="15.75">
      <c r="A348" s="16"/>
      <c r="B348" s="44"/>
      <c r="C348" s="16"/>
      <c r="D348" s="16"/>
      <c r="E348" s="16"/>
      <c r="F348" s="16"/>
      <c r="G348" s="16"/>
    </row>
    <row r="349" spans="1:7" ht="15.75">
      <c r="A349" s="16"/>
      <c r="B349" s="44"/>
      <c r="C349" s="16"/>
      <c r="D349" s="16"/>
      <c r="E349" s="16"/>
      <c r="F349" s="16"/>
      <c r="G349" s="16"/>
    </row>
    <row r="350" spans="1:7" ht="15.75">
      <c r="A350" s="16"/>
      <c r="B350" s="44"/>
      <c r="C350" s="16"/>
      <c r="D350" s="16"/>
      <c r="E350" s="16"/>
      <c r="F350" s="16"/>
      <c r="G350" s="16"/>
    </row>
    <row r="351" spans="1:7" ht="15.75">
      <c r="A351" s="16"/>
      <c r="B351" s="44"/>
      <c r="C351" s="16"/>
      <c r="D351" s="16"/>
      <c r="E351" s="16"/>
      <c r="F351" s="16"/>
      <c r="G351" s="16"/>
    </row>
    <row r="352" spans="1:7" ht="15.75">
      <c r="A352" s="16"/>
      <c r="B352" s="44"/>
      <c r="C352" s="16"/>
      <c r="D352" s="16"/>
      <c r="E352" s="16"/>
      <c r="F352" s="16"/>
      <c r="G352" s="16"/>
    </row>
    <row r="353" spans="1:7" ht="15.75">
      <c r="A353" s="16"/>
      <c r="B353" s="44"/>
      <c r="C353" s="16"/>
      <c r="D353" s="16"/>
      <c r="E353" s="16"/>
      <c r="F353" s="16"/>
      <c r="G353" s="16"/>
    </row>
    <row r="354" spans="1:7" ht="15.75">
      <c r="A354" s="16"/>
      <c r="B354" s="44"/>
      <c r="C354" s="16"/>
      <c r="D354" s="16"/>
      <c r="E354" s="16"/>
      <c r="F354" s="16"/>
      <c r="G354" s="16"/>
    </row>
    <row r="355" spans="1:7" ht="15.75">
      <c r="A355" s="16"/>
      <c r="B355" s="44"/>
      <c r="C355" s="16"/>
      <c r="D355" s="16"/>
      <c r="E355" s="16"/>
      <c r="F355" s="16"/>
      <c r="G355" s="16"/>
    </row>
    <row r="356" spans="1:7" ht="15.75">
      <c r="A356" s="16"/>
      <c r="B356" s="44"/>
      <c r="C356" s="16"/>
      <c r="D356" s="16"/>
      <c r="E356" s="16"/>
      <c r="F356" s="16"/>
      <c r="G356" s="16"/>
    </row>
    <row r="357" spans="1:7" ht="15.75">
      <c r="A357" s="16"/>
      <c r="B357" s="44"/>
      <c r="C357" s="16"/>
      <c r="D357" s="16"/>
      <c r="E357" s="16"/>
      <c r="F357" s="16"/>
      <c r="G357" s="16"/>
    </row>
    <row r="358" spans="1:7" ht="15.75">
      <c r="A358" s="16"/>
      <c r="B358" s="44"/>
      <c r="C358" s="16"/>
      <c r="D358" s="16"/>
      <c r="E358" s="16"/>
      <c r="F358" s="16"/>
      <c r="G358" s="16"/>
    </row>
    <row r="359" spans="1:7" ht="15.75">
      <c r="A359" s="16"/>
      <c r="B359" s="44"/>
      <c r="C359" s="16"/>
      <c r="D359" s="16"/>
      <c r="E359" s="16"/>
      <c r="F359" s="16"/>
      <c r="G359" s="16"/>
    </row>
    <row r="360" spans="1:7" ht="15.75">
      <c r="A360" s="16"/>
      <c r="B360" s="44"/>
      <c r="C360" s="16"/>
      <c r="D360" s="16"/>
      <c r="E360" s="16"/>
      <c r="F360" s="16"/>
      <c r="G360" s="16"/>
    </row>
    <row r="361" spans="1:7" ht="15.75">
      <c r="A361" s="16"/>
      <c r="B361" s="44"/>
      <c r="C361" s="16"/>
      <c r="D361" s="16"/>
      <c r="E361" s="16"/>
      <c r="F361" s="16"/>
      <c r="G361" s="16"/>
    </row>
    <row r="362" spans="1:7" ht="15.75">
      <c r="A362" s="16"/>
      <c r="B362" s="44"/>
      <c r="C362" s="16"/>
      <c r="D362" s="16"/>
      <c r="E362" s="16"/>
      <c r="F362" s="16"/>
      <c r="G362" s="16"/>
    </row>
    <row r="363" spans="1:7" ht="15.75">
      <c r="A363" s="16"/>
      <c r="B363" s="44"/>
      <c r="C363" s="16"/>
      <c r="D363" s="16"/>
      <c r="E363" s="16"/>
      <c r="F363" s="16"/>
      <c r="G363" s="16"/>
    </row>
    <row r="364" spans="1:7" ht="15.75">
      <c r="A364" s="16"/>
      <c r="B364" s="44"/>
      <c r="C364" s="16"/>
      <c r="D364" s="16"/>
      <c r="E364" s="16"/>
      <c r="F364" s="16"/>
      <c r="G364" s="16"/>
    </row>
    <row r="365" spans="1:7" ht="15.75">
      <c r="A365" s="16"/>
      <c r="B365" s="44"/>
      <c r="C365" s="16"/>
      <c r="D365" s="16"/>
      <c r="E365" s="16"/>
      <c r="F365" s="16"/>
      <c r="G365" s="16"/>
    </row>
    <row r="366" spans="1:7" ht="15.75">
      <c r="A366" s="16"/>
      <c r="B366" s="44"/>
      <c r="C366" s="16"/>
      <c r="D366" s="16"/>
      <c r="E366" s="16"/>
      <c r="F366" s="16"/>
      <c r="G366" s="16"/>
    </row>
    <row r="367" spans="1:7" ht="15.75">
      <c r="A367" s="16"/>
      <c r="B367" s="44"/>
      <c r="C367" s="16"/>
      <c r="D367" s="16"/>
      <c r="E367" s="16"/>
      <c r="F367" s="16"/>
      <c r="G367" s="16"/>
    </row>
    <row r="368" spans="1:7" ht="15.75">
      <c r="A368" s="16"/>
      <c r="B368" s="44"/>
      <c r="C368" s="16"/>
      <c r="D368" s="16"/>
      <c r="E368" s="16"/>
      <c r="F368" s="16"/>
      <c r="G368" s="16"/>
    </row>
    <row r="369" spans="1:7" ht="15.75">
      <c r="A369" s="16"/>
      <c r="B369" s="44"/>
      <c r="C369" s="16"/>
      <c r="D369" s="16"/>
      <c r="E369" s="16"/>
      <c r="F369" s="16"/>
      <c r="G369" s="16"/>
    </row>
    <row r="370" spans="1:7" ht="15.75">
      <c r="A370" s="16"/>
      <c r="B370" s="44"/>
      <c r="C370" s="16"/>
      <c r="D370" s="16"/>
      <c r="E370" s="16"/>
      <c r="F370" s="16"/>
      <c r="G370" s="16"/>
    </row>
    <row r="371" spans="1:7" ht="15.75">
      <c r="A371" s="16"/>
      <c r="B371" s="44"/>
      <c r="C371" s="16"/>
      <c r="D371" s="16"/>
      <c r="E371" s="16"/>
      <c r="F371" s="16"/>
      <c r="G371" s="16"/>
    </row>
    <row r="372" spans="1:7" ht="15.75">
      <c r="A372" s="16"/>
      <c r="B372" s="44"/>
      <c r="C372" s="16"/>
      <c r="D372" s="16"/>
      <c r="E372" s="16"/>
      <c r="F372" s="16"/>
      <c r="G372" s="16"/>
    </row>
    <row r="373" spans="1:7" ht="15.75">
      <c r="A373" s="16"/>
      <c r="B373" s="44"/>
      <c r="C373" s="16"/>
      <c r="D373" s="16"/>
      <c r="E373" s="16"/>
      <c r="F373" s="16"/>
      <c r="G373" s="16"/>
    </row>
    <row r="374" spans="1:7" ht="15.75">
      <c r="A374" s="16"/>
      <c r="B374" s="44"/>
      <c r="C374" s="16"/>
      <c r="D374" s="16"/>
      <c r="E374" s="16"/>
      <c r="F374" s="16"/>
      <c r="G374" s="16"/>
    </row>
  </sheetData>
  <sheetProtection/>
  <mergeCells count="8">
    <mergeCell ref="A7:A8"/>
    <mergeCell ref="E8:G8"/>
    <mergeCell ref="B11:G11"/>
    <mergeCell ref="B29:G29"/>
    <mergeCell ref="B35:G35"/>
    <mergeCell ref="A134:D134"/>
    <mergeCell ref="B28:G28"/>
    <mergeCell ref="B34:G34"/>
  </mergeCells>
  <printOptions/>
  <pageMargins left="0.3937007874015748" right="0.1968503937007874" top="0.39" bottom="0.66" header="0.32" footer="0.21"/>
  <pageSetup horizontalDpi="600" verticalDpi="600" orientation="portrait" paperSize="9" scale="8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75"/>
  <sheetViews>
    <sheetView zoomScalePageLayoutView="0" workbookViewId="0" topLeftCell="A11">
      <selection activeCell="D19" sqref="D19"/>
    </sheetView>
  </sheetViews>
  <sheetFormatPr defaultColWidth="9.00390625" defaultRowHeight="12.75"/>
  <cols>
    <col min="1" max="1" width="52.50390625" style="1" customWidth="1"/>
    <col min="2" max="2" width="11.625" style="1" customWidth="1"/>
    <col min="3" max="3" width="10.50390625" style="15" customWidth="1"/>
    <col min="4" max="4" width="11.125" style="1" customWidth="1"/>
    <col min="5" max="5" width="10.50390625" style="1" customWidth="1"/>
    <col min="6" max="6" width="12.375" style="1" customWidth="1"/>
    <col min="7" max="7" width="10.00390625" style="1" customWidth="1"/>
    <col min="8" max="8" width="9.375" style="1" customWidth="1"/>
    <col min="9" max="9" width="13.375" style="1" bestFit="1" customWidth="1"/>
    <col min="10" max="16384" width="9.375" style="1" customWidth="1"/>
  </cols>
  <sheetData>
    <row r="1" spans="1:7" ht="15.75">
      <c r="A1" s="73"/>
      <c r="B1" s="73"/>
      <c r="C1" s="118"/>
      <c r="D1" s="73"/>
      <c r="E1" s="73"/>
      <c r="F1" s="73" t="s">
        <v>9</v>
      </c>
      <c r="G1" s="73"/>
    </row>
    <row r="2" spans="1:7" ht="15.75">
      <c r="A2" s="73" t="s">
        <v>126</v>
      </c>
      <c r="B2" s="118"/>
      <c r="C2" s="118"/>
      <c r="D2" s="118"/>
      <c r="E2" s="73"/>
      <c r="F2" s="73"/>
      <c r="G2" s="73"/>
    </row>
    <row r="3" spans="1:7" ht="15.75">
      <c r="A3" s="73"/>
      <c r="B3" s="118"/>
      <c r="C3" s="118"/>
      <c r="D3" s="118"/>
      <c r="E3" s="73"/>
      <c r="F3" s="73"/>
      <c r="G3" s="73"/>
    </row>
    <row r="4" spans="1:7" ht="15.75">
      <c r="A4" s="73" t="s">
        <v>82</v>
      </c>
      <c r="B4" s="118"/>
      <c r="C4" s="118"/>
      <c r="D4" s="118"/>
      <c r="E4" s="73"/>
      <c r="F4" s="73"/>
      <c r="G4" s="73"/>
    </row>
    <row r="5" spans="1:7" ht="15.75">
      <c r="A5" s="73"/>
      <c r="B5" s="118"/>
      <c r="C5" s="118"/>
      <c r="D5" s="118"/>
      <c r="E5" s="73"/>
      <c r="F5" s="73"/>
      <c r="G5" s="73"/>
    </row>
    <row r="6" spans="1:7" ht="15.75" customHeight="1">
      <c r="A6" s="170"/>
      <c r="B6" s="175" t="s">
        <v>78</v>
      </c>
      <c r="C6" s="119" t="s">
        <v>76</v>
      </c>
      <c r="D6" s="119" t="s">
        <v>77</v>
      </c>
      <c r="E6" s="119" t="s">
        <v>114</v>
      </c>
      <c r="F6" s="119" t="s">
        <v>118</v>
      </c>
      <c r="G6" s="119" t="s">
        <v>127</v>
      </c>
    </row>
    <row r="7" spans="1:7" ht="15.75">
      <c r="A7" s="171"/>
      <c r="B7" s="176"/>
      <c r="C7" s="119" t="s">
        <v>1</v>
      </c>
      <c r="D7" s="58" t="s">
        <v>2</v>
      </c>
      <c r="E7" s="177" t="s">
        <v>3</v>
      </c>
      <c r="F7" s="177"/>
      <c r="G7" s="177"/>
    </row>
    <row r="8" spans="1:7" ht="94.5">
      <c r="A8" s="120" t="s">
        <v>102</v>
      </c>
      <c r="B8" s="121" t="s">
        <v>10</v>
      </c>
      <c r="C8" s="122">
        <v>17</v>
      </c>
      <c r="D8" s="122">
        <v>16</v>
      </c>
      <c r="E8" s="122">
        <v>15</v>
      </c>
      <c r="F8" s="122">
        <v>15</v>
      </c>
      <c r="G8" s="122">
        <v>15</v>
      </c>
    </row>
    <row r="9" spans="1:7" ht="15.75">
      <c r="A9" s="123" t="s">
        <v>11</v>
      </c>
      <c r="B9" s="172"/>
      <c r="C9" s="173"/>
      <c r="D9" s="173"/>
      <c r="E9" s="173"/>
      <c r="F9" s="173"/>
      <c r="G9" s="174"/>
    </row>
    <row r="10" spans="1:7" ht="31.5" customHeight="1">
      <c r="A10" s="77" t="s">
        <v>93</v>
      </c>
      <c r="B10" s="58" t="s">
        <v>10</v>
      </c>
      <c r="C10" s="122"/>
      <c r="D10" s="122"/>
      <c r="E10" s="122"/>
      <c r="F10" s="122"/>
      <c r="G10" s="122"/>
    </row>
    <row r="11" spans="1:7" ht="36" customHeight="1">
      <c r="A11" s="77" t="s">
        <v>94</v>
      </c>
      <c r="B11" s="58" t="s">
        <v>10</v>
      </c>
      <c r="C11" s="122"/>
      <c r="D11" s="122"/>
      <c r="E11" s="122"/>
      <c r="F11" s="122"/>
      <c r="G11" s="122"/>
    </row>
    <row r="12" spans="1:7" ht="31.5">
      <c r="A12" s="77" t="s">
        <v>95</v>
      </c>
      <c r="B12" s="58" t="s">
        <v>10</v>
      </c>
      <c r="C12" s="122">
        <v>3</v>
      </c>
      <c r="D12" s="122">
        <v>3</v>
      </c>
      <c r="E12" s="122">
        <v>2</v>
      </c>
      <c r="F12" s="122">
        <v>2</v>
      </c>
      <c r="G12" s="122">
        <v>2</v>
      </c>
    </row>
    <row r="13" spans="1:7" ht="47.25">
      <c r="A13" s="77" t="s">
        <v>96</v>
      </c>
      <c r="B13" s="58" t="s">
        <v>10</v>
      </c>
      <c r="C13" s="122">
        <v>4</v>
      </c>
      <c r="D13" s="122">
        <v>4</v>
      </c>
      <c r="E13" s="122">
        <v>4</v>
      </c>
      <c r="F13" s="122">
        <v>4</v>
      </c>
      <c r="G13" s="122">
        <v>4</v>
      </c>
    </row>
    <row r="14" spans="1:7" ht="35.25" customHeight="1">
      <c r="A14" s="77" t="s">
        <v>97</v>
      </c>
      <c r="B14" s="58" t="s">
        <v>10</v>
      </c>
      <c r="C14" s="122">
        <v>4</v>
      </c>
      <c r="D14" s="122">
        <v>4</v>
      </c>
      <c r="E14" s="122">
        <v>4</v>
      </c>
      <c r="F14" s="122">
        <v>4</v>
      </c>
      <c r="G14" s="122">
        <v>4</v>
      </c>
    </row>
    <row r="15" spans="1:7" ht="47.25">
      <c r="A15" s="77" t="s">
        <v>113</v>
      </c>
      <c r="B15" s="58" t="s">
        <v>10</v>
      </c>
      <c r="C15" s="122"/>
      <c r="D15" s="122"/>
      <c r="E15" s="122"/>
      <c r="F15" s="122"/>
      <c r="G15" s="122"/>
    </row>
    <row r="16" spans="1:7" ht="31.5">
      <c r="A16" s="77" t="s">
        <v>98</v>
      </c>
      <c r="B16" s="58" t="s">
        <v>10</v>
      </c>
      <c r="C16" s="122">
        <v>6</v>
      </c>
      <c r="D16" s="122">
        <v>5</v>
      </c>
      <c r="E16" s="122">
        <v>5</v>
      </c>
      <c r="F16" s="122">
        <v>5</v>
      </c>
      <c r="G16" s="122">
        <v>5</v>
      </c>
    </row>
    <row r="17" spans="1:7" ht="47.25">
      <c r="A17" s="120" t="s">
        <v>99</v>
      </c>
      <c r="B17" s="58" t="s">
        <v>10</v>
      </c>
      <c r="C17" s="122">
        <v>7</v>
      </c>
      <c r="D17" s="122">
        <v>7</v>
      </c>
      <c r="E17" s="122">
        <v>7</v>
      </c>
      <c r="F17" s="122">
        <v>7</v>
      </c>
      <c r="G17" s="122">
        <v>7</v>
      </c>
    </row>
    <row r="18" spans="1:7" ht="63">
      <c r="A18" s="120" t="s">
        <v>100</v>
      </c>
      <c r="B18" s="58"/>
      <c r="C18" s="119"/>
      <c r="D18" s="58"/>
      <c r="E18" s="58"/>
      <c r="F18" s="58"/>
      <c r="G18" s="58"/>
    </row>
    <row r="19" spans="1:7" s="12" customFormat="1" ht="15.75">
      <c r="A19" s="108" t="s">
        <v>30</v>
      </c>
      <c r="B19" s="124" t="s">
        <v>15</v>
      </c>
      <c r="C19" s="122">
        <v>657243</v>
      </c>
      <c r="D19" s="125">
        <v>676997.0956080001</v>
      </c>
      <c r="E19" s="125">
        <v>729312.046171108</v>
      </c>
      <c r="F19" s="125">
        <v>800883.0838221097</v>
      </c>
      <c r="G19" s="125">
        <v>869541.1888320114</v>
      </c>
    </row>
    <row r="20" spans="1:7" s="12" customFormat="1" ht="15.75">
      <c r="A20" s="108" t="s">
        <v>128</v>
      </c>
      <c r="B20" s="124" t="s">
        <v>15</v>
      </c>
      <c r="C20" s="122">
        <v>657243</v>
      </c>
      <c r="D20" s="125">
        <v>658557.486</v>
      </c>
      <c r="E20" s="125">
        <v>675021.4231499999</v>
      </c>
      <c r="F20" s="125">
        <v>698647.1729602499</v>
      </c>
      <c r="G20" s="125">
        <v>723798.4711868189</v>
      </c>
    </row>
    <row r="21" spans="1:7" s="12" customFormat="1" ht="15.75">
      <c r="A21" s="108" t="s">
        <v>139</v>
      </c>
      <c r="B21" s="124" t="s">
        <v>32</v>
      </c>
      <c r="C21" s="122"/>
      <c r="D21" s="122">
        <v>102.8</v>
      </c>
      <c r="E21" s="122">
        <v>105.1</v>
      </c>
      <c r="F21" s="122">
        <v>106.1</v>
      </c>
      <c r="G21" s="126">
        <v>104.8</v>
      </c>
    </row>
    <row r="22" spans="1:7" s="12" customFormat="1" ht="30">
      <c r="A22" s="108" t="s">
        <v>71</v>
      </c>
      <c r="B22" s="127" t="s">
        <v>35</v>
      </c>
      <c r="C22" s="122"/>
      <c r="D22" s="122">
        <v>100.2</v>
      </c>
      <c r="E22" s="122">
        <v>102.5</v>
      </c>
      <c r="F22" s="122">
        <v>103.5</v>
      </c>
      <c r="G22" s="122">
        <v>103.6</v>
      </c>
    </row>
    <row r="23" spans="1:7" s="12" customFormat="1" ht="78.75">
      <c r="A23" s="128" t="s">
        <v>189</v>
      </c>
      <c r="B23" s="129"/>
      <c r="C23" s="130"/>
      <c r="D23" s="129"/>
      <c r="E23" s="129"/>
      <c r="F23" s="129"/>
      <c r="G23" s="129"/>
    </row>
    <row r="24" spans="1:7" s="12" customFormat="1" ht="15.75">
      <c r="A24" s="131" t="s">
        <v>49</v>
      </c>
      <c r="B24" s="129" t="s">
        <v>12</v>
      </c>
      <c r="C24" s="132">
        <v>5568</v>
      </c>
      <c r="D24" s="132">
        <v>5676</v>
      </c>
      <c r="E24" s="132">
        <v>5943</v>
      </c>
      <c r="F24" s="132">
        <v>6389</v>
      </c>
      <c r="G24" s="132">
        <v>6574</v>
      </c>
    </row>
    <row r="25" spans="1:7" s="12" customFormat="1" ht="15.75">
      <c r="A25" s="131" t="s">
        <v>50</v>
      </c>
      <c r="B25" s="129" t="s">
        <v>12</v>
      </c>
      <c r="C25" s="132">
        <v>6054</v>
      </c>
      <c r="D25" s="132">
        <v>6052</v>
      </c>
      <c r="E25" s="132">
        <v>6051</v>
      </c>
      <c r="F25" s="132">
        <v>6050</v>
      </c>
      <c r="G25" s="132">
        <v>6049</v>
      </c>
    </row>
    <row r="26" spans="1:7" ht="15.75">
      <c r="A26" s="72" t="s">
        <v>51</v>
      </c>
      <c r="B26" s="133" t="s">
        <v>12</v>
      </c>
      <c r="C26" s="132">
        <v>6224</v>
      </c>
      <c r="D26" s="132">
        <v>6222</v>
      </c>
      <c r="E26" s="132">
        <v>6220</v>
      </c>
      <c r="F26" s="132">
        <v>6218</v>
      </c>
      <c r="G26" s="132">
        <v>6217</v>
      </c>
    </row>
    <row r="27" spans="1:7" ht="31.5">
      <c r="A27" s="72" t="s">
        <v>52</v>
      </c>
      <c r="B27" s="133" t="s">
        <v>12</v>
      </c>
      <c r="C27" s="132">
        <v>1322</v>
      </c>
      <c r="D27" s="132">
        <v>1357</v>
      </c>
      <c r="E27" s="132">
        <v>1421</v>
      </c>
      <c r="F27" s="132">
        <v>1526</v>
      </c>
      <c r="G27" s="132">
        <v>1572</v>
      </c>
    </row>
    <row r="28" spans="1:7" ht="15.75">
      <c r="A28" s="72" t="s">
        <v>53</v>
      </c>
      <c r="B28" s="133" t="s">
        <v>12</v>
      </c>
      <c r="C28" s="132">
        <v>6437</v>
      </c>
      <c r="D28" s="132">
        <v>6560</v>
      </c>
      <c r="E28" s="132">
        <v>6787</v>
      </c>
      <c r="F28" s="132">
        <v>7206</v>
      </c>
      <c r="G28" s="132">
        <v>7477</v>
      </c>
    </row>
    <row r="29" spans="1:7" ht="15.75">
      <c r="A29" s="72" t="s">
        <v>54</v>
      </c>
      <c r="B29" s="133" t="s">
        <v>13</v>
      </c>
      <c r="C29" s="132">
        <v>206268</v>
      </c>
      <c r="D29" s="132">
        <v>197867</v>
      </c>
      <c r="E29" s="132">
        <v>222774</v>
      </c>
      <c r="F29" s="132">
        <v>241035</v>
      </c>
      <c r="G29" s="132">
        <v>241035</v>
      </c>
    </row>
    <row r="30" spans="1:7" ht="15.75">
      <c r="A30" s="72" t="s">
        <v>55</v>
      </c>
      <c r="B30" s="133" t="s">
        <v>12</v>
      </c>
      <c r="C30" s="132">
        <v>353</v>
      </c>
      <c r="D30" s="132">
        <v>360</v>
      </c>
      <c r="E30" s="132">
        <v>381</v>
      </c>
      <c r="F30" s="132">
        <v>411</v>
      </c>
      <c r="G30" s="132">
        <v>418</v>
      </c>
    </row>
    <row r="31" spans="1:7" ht="15.75">
      <c r="A31" s="72" t="s">
        <v>56</v>
      </c>
      <c r="B31" s="133" t="s">
        <v>12</v>
      </c>
      <c r="C31" s="132">
        <v>0.03</v>
      </c>
      <c r="D31" s="132">
        <v>0.02</v>
      </c>
      <c r="E31" s="132">
        <v>0.02</v>
      </c>
      <c r="F31" s="132">
        <v>0.02</v>
      </c>
      <c r="G31" s="132">
        <v>0.02</v>
      </c>
    </row>
    <row r="32" spans="1:7" ht="15.75">
      <c r="A32" s="63" t="s">
        <v>11</v>
      </c>
      <c r="B32" s="172"/>
      <c r="C32" s="173"/>
      <c r="D32" s="173"/>
      <c r="E32" s="173"/>
      <c r="F32" s="173"/>
      <c r="G32" s="174"/>
    </row>
    <row r="33" spans="1:7" ht="44.25">
      <c r="A33" s="134" t="s">
        <v>193</v>
      </c>
      <c r="B33" s="58" t="s">
        <v>12</v>
      </c>
      <c r="C33" s="135"/>
      <c r="D33" s="136"/>
      <c r="E33" s="136"/>
      <c r="F33" s="136"/>
      <c r="G33" s="58"/>
    </row>
    <row r="34" spans="1:7" ht="15.75">
      <c r="A34" s="69" t="s">
        <v>49</v>
      </c>
      <c r="B34" s="58" t="s">
        <v>12</v>
      </c>
      <c r="C34" s="122">
        <v>5166</v>
      </c>
      <c r="D34" s="122">
        <v>5270</v>
      </c>
      <c r="E34" s="122">
        <v>5533</v>
      </c>
      <c r="F34" s="122">
        <v>5975</v>
      </c>
      <c r="G34" s="122">
        <v>6154</v>
      </c>
    </row>
    <row r="35" spans="1:7" ht="15.75">
      <c r="A35" s="69" t="s">
        <v>50</v>
      </c>
      <c r="B35" s="58" t="s">
        <v>12</v>
      </c>
      <c r="C35" s="122"/>
      <c r="D35" s="122"/>
      <c r="E35" s="122"/>
      <c r="F35" s="122"/>
      <c r="G35" s="122"/>
    </row>
    <row r="36" spans="1:7" ht="15.75">
      <c r="A36" s="69" t="s">
        <v>51</v>
      </c>
      <c r="B36" s="58" t="s">
        <v>12</v>
      </c>
      <c r="C36" s="122"/>
      <c r="D36" s="122"/>
      <c r="E36" s="122"/>
      <c r="F36" s="122"/>
      <c r="G36" s="122"/>
    </row>
    <row r="37" spans="1:7" ht="15.75">
      <c r="A37" s="69" t="s">
        <v>52</v>
      </c>
      <c r="B37" s="58" t="s">
        <v>12</v>
      </c>
      <c r="C37" s="122">
        <v>1234</v>
      </c>
      <c r="D37" s="122">
        <v>1271</v>
      </c>
      <c r="E37" s="122">
        <v>1334</v>
      </c>
      <c r="F37" s="122">
        <v>1440</v>
      </c>
      <c r="G37" s="122">
        <v>1485</v>
      </c>
    </row>
    <row r="38" spans="1:7" ht="15.75">
      <c r="A38" s="69" t="s">
        <v>53</v>
      </c>
      <c r="B38" s="58" t="s">
        <v>12</v>
      </c>
      <c r="C38" s="122">
        <v>4879</v>
      </c>
      <c r="D38" s="122">
        <v>5025</v>
      </c>
      <c r="E38" s="122">
        <v>5276</v>
      </c>
      <c r="F38" s="122">
        <v>5698</v>
      </c>
      <c r="G38" s="122">
        <v>5982</v>
      </c>
    </row>
    <row r="39" spans="1:7" ht="15.75">
      <c r="A39" s="69" t="s">
        <v>54</v>
      </c>
      <c r="B39" s="58" t="s">
        <v>13</v>
      </c>
      <c r="C39" s="122">
        <v>205188</v>
      </c>
      <c r="D39" s="122">
        <v>196887</v>
      </c>
      <c r="E39" s="122">
        <v>221843</v>
      </c>
      <c r="F39" s="122">
        <v>240104</v>
      </c>
      <c r="G39" s="122">
        <v>240104</v>
      </c>
    </row>
    <row r="40" spans="1:7" ht="15.75">
      <c r="A40" s="69" t="s">
        <v>55</v>
      </c>
      <c r="B40" s="58" t="s">
        <v>12</v>
      </c>
      <c r="C40" s="122">
        <v>353</v>
      </c>
      <c r="D40" s="122">
        <v>360</v>
      </c>
      <c r="E40" s="122">
        <v>381</v>
      </c>
      <c r="F40" s="122">
        <v>411</v>
      </c>
      <c r="G40" s="122">
        <v>418</v>
      </c>
    </row>
    <row r="41" spans="1:7" ht="15.75">
      <c r="A41" s="69" t="s">
        <v>56</v>
      </c>
      <c r="B41" s="58" t="s">
        <v>12</v>
      </c>
      <c r="C41" s="137"/>
      <c r="D41" s="137"/>
      <c r="E41" s="137"/>
      <c r="F41" s="137"/>
      <c r="G41" s="137"/>
    </row>
    <row r="42" spans="1:7" ht="15.75">
      <c r="A42" s="69"/>
      <c r="B42" s="58"/>
      <c r="C42" s="137"/>
      <c r="D42" s="137"/>
      <c r="E42" s="137"/>
      <c r="F42" s="137"/>
      <c r="G42" s="137"/>
    </row>
    <row r="43" spans="1:7" ht="45">
      <c r="A43" s="134" t="s">
        <v>194</v>
      </c>
      <c r="B43" s="58"/>
      <c r="C43" s="137"/>
      <c r="D43" s="137"/>
      <c r="E43" s="137"/>
      <c r="F43" s="137"/>
      <c r="G43" s="137"/>
    </row>
    <row r="44" spans="1:7" ht="15.75">
      <c r="A44" s="69" t="s">
        <v>49</v>
      </c>
      <c r="B44" s="58" t="s">
        <v>12</v>
      </c>
      <c r="C44" s="137"/>
      <c r="D44" s="137"/>
      <c r="E44" s="137"/>
      <c r="F44" s="137"/>
      <c r="G44" s="137"/>
    </row>
    <row r="45" spans="1:7" ht="15.75">
      <c r="A45" s="69" t="s">
        <v>50</v>
      </c>
      <c r="B45" s="58" t="s">
        <v>12</v>
      </c>
      <c r="C45" s="122">
        <v>6054</v>
      </c>
      <c r="D45" s="122">
        <v>6052</v>
      </c>
      <c r="E45" s="122">
        <v>6051</v>
      </c>
      <c r="F45" s="122">
        <v>6050</v>
      </c>
      <c r="G45" s="122">
        <v>6049</v>
      </c>
    </row>
    <row r="46" spans="1:7" ht="15.75">
      <c r="A46" s="69" t="s">
        <v>51</v>
      </c>
      <c r="B46" s="58" t="s">
        <v>12</v>
      </c>
      <c r="C46" s="122">
        <v>6224</v>
      </c>
      <c r="D46" s="122">
        <v>6222</v>
      </c>
      <c r="E46" s="122">
        <v>6220</v>
      </c>
      <c r="F46" s="122">
        <v>6218</v>
      </c>
      <c r="G46" s="122">
        <v>6217</v>
      </c>
    </row>
    <row r="47" spans="1:7" ht="15.75">
      <c r="A47" s="69" t="s">
        <v>52</v>
      </c>
      <c r="B47" s="58" t="s">
        <v>12</v>
      </c>
      <c r="C47" s="122">
        <v>61</v>
      </c>
      <c r="D47" s="122">
        <v>59</v>
      </c>
      <c r="E47" s="122">
        <v>59</v>
      </c>
      <c r="F47" s="122">
        <v>58</v>
      </c>
      <c r="G47" s="122">
        <v>58</v>
      </c>
    </row>
    <row r="48" spans="1:7" ht="15.75">
      <c r="A48" s="69" t="s">
        <v>53</v>
      </c>
      <c r="B48" s="58" t="s">
        <v>12</v>
      </c>
      <c r="C48" s="122">
        <v>920</v>
      </c>
      <c r="D48" s="122">
        <v>893</v>
      </c>
      <c r="E48" s="122">
        <v>867</v>
      </c>
      <c r="F48" s="122">
        <v>860</v>
      </c>
      <c r="G48" s="122">
        <v>845</v>
      </c>
    </row>
    <row r="49" spans="1:7" ht="15.75">
      <c r="A49" s="69" t="s">
        <v>54</v>
      </c>
      <c r="B49" s="58" t="s">
        <v>13</v>
      </c>
      <c r="C49" s="122">
        <v>1080</v>
      </c>
      <c r="D49" s="122">
        <v>980</v>
      </c>
      <c r="E49" s="122">
        <v>931</v>
      </c>
      <c r="F49" s="122">
        <v>931</v>
      </c>
      <c r="G49" s="122">
        <v>931</v>
      </c>
    </row>
    <row r="50" spans="1:7" ht="15.75">
      <c r="A50" s="69" t="s">
        <v>55</v>
      </c>
      <c r="B50" s="58" t="s">
        <v>12</v>
      </c>
      <c r="C50" s="122"/>
      <c r="D50" s="122"/>
      <c r="E50" s="122"/>
      <c r="F50" s="122"/>
      <c r="G50" s="122"/>
    </row>
    <row r="51" spans="1:7" ht="15.75">
      <c r="A51" s="69" t="s">
        <v>56</v>
      </c>
      <c r="B51" s="58" t="s">
        <v>12</v>
      </c>
      <c r="C51" s="122">
        <v>0.03</v>
      </c>
      <c r="D51" s="122">
        <v>0.02</v>
      </c>
      <c r="E51" s="122">
        <v>0.02</v>
      </c>
      <c r="F51" s="122">
        <v>0.02</v>
      </c>
      <c r="G51" s="122">
        <v>0.02</v>
      </c>
    </row>
    <row r="52" spans="1:7" ht="47.25">
      <c r="A52" s="120" t="s">
        <v>101</v>
      </c>
      <c r="B52" s="58"/>
      <c r="C52" s="122"/>
      <c r="D52" s="122"/>
      <c r="E52" s="122"/>
      <c r="F52" s="122"/>
      <c r="G52" s="122"/>
    </row>
    <row r="53" spans="1:7" s="13" customFormat="1" ht="15.75">
      <c r="A53" s="138" t="s">
        <v>49</v>
      </c>
      <c r="B53" s="124" t="s">
        <v>12</v>
      </c>
      <c r="C53" s="139">
        <v>402</v>
      </c>
      <c r="D53" s="139">
        <v>406</v>
      </c>
      <c r="E53" s="139">
        <v>410</v>
      </c>
      <c r="F53" s="139">
        <v>414</v>
      </c>
      <c r="G53" s="139">
        <v>420</v>
      </c>
    </row>
    <row r="54" spans="1:7" ht="15.75">
      <c r="A54" s="138" t="s">
        <v>50</v>
      </c>
      <c r="B54" s="124" t="s">
        <v>12</v>
      </c>
      <c r="C54" s="139"/>
      <c r="D54" s="139"/>
      <c r="E54" s="139"/>
      <c r="F54" s="139"/>
      <c r="G54" s="139"/>
    </row>
    <row r="55" spans="1:7" ht="15.75">
      <c r="A55" s="69" t="s">
        <v>51</v>
      </c>
      <c r="B55" s="58" t="s">
        <v>12</v>
      </c>
      <c r="C55" s="122"/>
      <c r="D55" s="122"/>
      <c r="E55" s="122"/>
      <c r="F55" s="122"/>
      <c r="G55" s="122"/>
    </row>
    <row r="56" spans="1:7" ht="15.75">
      <c r="A56" s="69" t="s">
        <v>52</v>
      </c>
      <c r="B56" s="58" t="s">
        <v>12</v>
      </c>
      <c r="C56" s="122">
        <v>27</v>
      </c>
      <c r="D56" s="122">
        <v>27</v>
      </c>
      <c r="E56" s="122">
        <v>28</v>
      </c>
      <c r="F56" s="122">
        <v>28</v>
      </c>
      <c r="G56" s="122">
        <v>29</v>
      </c>
    </row>
    <row r="57" spans="1:7" ht="15.75">
      <c r="A57" s="69" t="s">
        <v>53</v>
      </c>
      <c r="B57" s="58" t="s">
        <v>12</v>
      </c>
      <c r="C57" s="122">
        <v>638</v>
      </c>
      <c r="D57" s="122">
        <v>642</v>
      </c>
      <c r="E57" s="122">
        <v>644</v>
      </c>
      <c r="F57" s="122">
        <v>648</v>
      </c>
      <c r="G57" s="122">
        <v>650</v>
      </c>
    </row>
    <row r="58" spans="1:7" ht="15.75">
      <c r="A58" s="69" t="s">
        <v>54</v>
      </c>
      <c r="B58" s="58" t="s">
        <v>13</v>
      </c>
      <c r="C58" s="122"/>
      <c r="D58" s="122"/>
      <c r="E58" s="122"/>
      <c r="F58" s="122"/>
      <c r="G58" s="122"/>
    </row>
    <row r="59" spans="1:7" ht="15.75">
      <c r="A59" s="69" t="s">
        <v>55</v>
      </c>
      <c r="B59" s="58" t="s">
        <v>12</v>
      </c>
      <c r="C59" s="122"/>
      <c r="D59" s="122"/>
      <c r="E59" s="122"/>
      <c r="F59" s="122"/>
      <c r="G59" s="122"/>
    </row>
    <row r="60" spans="1:7" ht="15.75">
      <c r="A60" s="69" t="s">
        <v>56</v>
      </c>
      <c r="B60" s="58" t="s">
        <v>12</v>
      </c>
      <c r="C60" s="122"/>
      <c r="D60" s="122"/>
      <c r="E60" s="122"/>
      <c r="F60" s="122"/>
      <c r="G60" s="122"/>
    </row>
    <row r="61" spans="2:4" ht="15.75">
      <c r="B61" s="14"/>
      <c r="C61" s="11"/>
      <c r="D61" s="11"/>
    </row>
    <row r="62" spans="2:4" ht="15.75">
      <c r="B62" s="14"/>
      <c r="C62" s="11"/>
      <c r="D62" s="11"/>
    </row>
    <row r="63" spans="2:4" ht="15.75">
      <c r="B63" s="14"/>
      <c r="C63" s="11"/>
      <c r="D63" s="11"/>
    </row>
    <row r="64" spans="2:4" ht="15.75">
      <c r="B64" s="14"/>
      <c r="C64" s="11"/>
      <c r="D64" s="11"/>
    </row>
    <row r="65" spans="2:4" ht="15.75">
      <c r="B65" s="14"/>
      <c r="C65" s="11"/>
      <c r="D65" s="11"/>
    </row>
    <row r="66" spans="2:4" ht="15.75">
      <c r="B66" s="14"/>
      <c r="C66" s="11"/>
      <c r="D66" s="11"/>
    </row>
    <row r="67" spans="2:4" ht="15.75">
      <c r="B67" s="11"/>
      <c r="C67" s="11"/>
      <c r="D67" s="11"/>
    </row>
    <row r="68" spans="2:4" ht="15.75">
      <c r="B68" s="11"/>
      <c r="C68" s="11"/>
      <c r="D68" s="11"/>
    </row>
    <row r="69" spans="2:4" ht="15.75">
      <c r="B69" s="11"/>
      <c r="C69" s="11"/>
      <c r="D69" s="11"/>
    </row>
    <row r="70" spans="2:4" ht="15.75">
      <c r="B70" s="11"/>
      <c r="C70" s="11"/>
      <c r="D70" s="11"/>
    </row>
    <row r="71" spans="2:4" ht="15.75">
      <c r="B71" s="11"/>
      <c r="C71" s="11"/>
      <c r="D71" s="11"/>
    </row>
    <row r="72" spans="2:4" ht="15.75">
      <c r="B72" s="11"/>
      <c r="C72" s="11"/>
      <c r="D72" s="11"/>
    </row>
    <row r="73" spans="2:4" ht="15.75">
      <c r="B73" s="11"/>
      <c r="C73" s="11"/>
      <c r="D73" s="11"/>
    </row>
    <row r="74" spans="2:4" ht="15.75">
      <c r="B74" s="11"/>
      <c r="C74" s="11"/>
      <c r="D74" s="11"/>
    </row>
    <row r="75" spans="2:4" ht="15.75">
      <c r="B75" s="11"/>
      <c r="C75" s="11"/>
      <c r="D75" s="11"/>
    </row>
  </sheetData>
  <sheetProtection/>
  <mergeCells count="5">
    <mergeCell ref="B32:G32"/>
    <mergeCell ref="B6:B7"/>
    <mergeCell ref="A6:A7"/>
    <mergeCell ref="E7:G7"/>
    <mergeCell ref="B9:G9"/>
  </mergeCells>
  <printOptions/>
  <pageMargins left="0.5118110236220472" right="0.1968503937007874" top="0.5511811023622047" bottom="0.7874015748031497" header="0.31496062992125984" footer="0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112"/>
  <sheetViews>
    <sheetView zoomScalePageLayoutView="0" workbookViewId="0" topLeftCell="A1">
      <selection activeCell="K14" sqref="K13:K14"/>
    </sheetView>
  </sheetViews>
  <sheetFormatPr defaultColWidth="9.00390625" defaultRowHeight="12.75"/>
  <cols>
    <col min="1" max="1" width="37.125" style="1" customWidth="1"/>
    <col min="2" max="2" width="12.625" style="1" customWidth="1"/>
    <col min="3" max="3" width="9.625" style="1" customWidth="1"/>
    <col min="4" max="4" width="10.00390625" style="1" customWidth="1"/>
    <col min="5" max="5" width="11.00390625" style="1" customWidth="1"/>
    <col min="6" max="6" width="11.375" style="1" customWidth="1"/>
    <col min="7" max="7" width="12.125" style="1" customWidth="1"/>
    <col min="8" max="16384" width="9.375" style="1" customWidth="1"/>
  </cols>
  <sheetData>
    <row r="1" ht="15.75">
      <c r="F1" s="1" t="s">
        <v>14</v>
      </c>
    </row>
    <row r="3" ht="15.75">
      <c r="A3" s="1" t="str">
        <f>товарооборот!A3</f>
        <v>Прогноз социально-экономического развития на период 2013 - 2015 годы</v>
      </c>
    </row>
    <row r="5" ht="15.75">
      <c r="A5" s="1" t="str">
        <f>товарооборот!A5</f>
        <v>по Галичскому муниципальному району (городскому округу)</v>
      </c>
    </row>
    <row r="7" spans="1:7" ht="15.75">
      <c r="A7" s="184"/>
      <c r="B7" s="185" t="s">
        <v>78</v>
      </c>
      <c r="C7" s="8" t="str">
        <f>товарооборот!C8</f>
        <v>2011 г.</v>
      </c>
      <c r="D7" s="8" t="str">
        <f>товарооборот!D8</f>
        <v>2012 г.</v>
      </c>
      <c r="E7" s="8" t="str">
        <f>товарооборот!E8</f>
        <v>2013 г.</v>
      </c>
      <c r="F7" s="8" t="str">
        <f>товарооборот!F8</f>
        <v>2014 г.</v>
      </c>
      <c r="G7" s="8" t="str">
        <f>товарооборот!G8</f>
        <v>2015 г.</v>
      </c>
    </row>
    <row r="8" spans="1:7" ht="15.75">
      <c r="A8" s="184"/>
      <c r="B8" s="186"/>
      <c r="C8" s="8" t="s">
        <v>1</v>
      </c>
      <c r="D8" s="8" t="s">
        <v>2</v>
      </c>
      <c r="E8" s="187" t="s">
        <v>3</v>
      </c>
      <c r="F8" s="187"/>
      <c r="G8" s="187"/>
    </row>
    <row r="9" spans="1:7" ht="15.75">
      <c r="A9" s="178" t="s">
        <v>85</v>
      </c>
      <c r="B9" s="22"/>
      <c r="C9" s="23"/>
      <c r="D9" s="23"/>
      <c r="E9" s="23"/>
      <c r="F9" s="23"/>
      <c r="G9" s="24"/>
    </row>
    <row r="10" spans="1:19" ht="15.75">
      <c r="A10" s="179"/>
      <c r="B10" s="25"/>
      <c r="C10" s="26"/>
      <c r="D10" s="26"/>
      <c r="E10" s="26"/>
      <c r="F10" s="26"/>
      <c r="G10" s="27"/>
      <c r="M10" s="184"/>
      <c r="N10" s="185"/>
      <c r="O10" s="8"/>
      <c r="P10" s="8"/>
      <c r="Q10" s="8"/>
      <c r="R10" s="8"/>
      <c r="S10" s="8"/>
    </row>
    <row r="11" spans="1:19" ht="15.75">
      <c r="A11" s="20" t="s">
        <v>8</v>
      </c>
      <c r="B11" s="21" t="s">
        <v>15</v>
      </c>
      <c r="C11" s="17">
        <f>C16+C17+C19</f>
        <v>62800</v>
      </c>
      <c r="D11" s="17">
        <f>D12*D13/100</f>
        <v>65585.9964</v>
      </c>
      <c r="E11" s="17">
        <f>E12*E13*D13/10000</f>
        <v>71115.02706851279</v>
      </c>
      <c r="F11" s="17">
        <f>F12*F13*E13*D13/1000000</f>
        <v>75287.48793667658</v>
      </c>
      <c r="G11" s="17">
        <f>G12*G13*F13*E13*D13/100000000</f>
        <v>83390.22853837346</v>
      </c>
      <c r="M11" s="184"/>
      <c r="N11" s="186"/>
      <c r="O11" s="8"/>
      <c r="P11" s="8"/>
      <c r="Q11" s="187"/>
      <c r="R11" s="187"/>
      <c r="S11" s="187"/>
    </row>
    <row r="12" spans="1:19" ht="15.75">
      <c r="A12" s="20" t="s">
        <v>123</v>
      </c>
      <c r="B12" s="21" t="s">
        <v>15</v>
      </c>
      <c r="C12" s="17">
        <f>C17+C18+C20+C19+C16</f>
        <v>62800</v>
      </c>
      <c r="D12" s="17">
        <f>C12*D14/100</f>
        <v>63490.8</v>
      </c>
      <c r="E12" s="17">
        <f>D12*E14/100</f>
        <v>64824.106799999994</v>
      </c>
      <c r="F12" s="17">
        <f>E12*F14/100</f>
        <v>65861.29250879999</v>
      </c>
      <c r="G12" s="17">
        <f>F12*G14/100</f>
        <v>68561.60550166079</v>
      </c>
      <c r="M12" s="178"/>
      <c r="N12" s="22"/>
      <c r="O12" s="23"/>
      <c r="P12" s="23"/>
      <c r="Q12" s="23"/>
      <c r="R12" s="23"/>
      <c r="S12" s="24"/>
    </row>
    <row r="13" spans="1:19" ht="15.75">
      <c r="A13" s="20" t="s">
        <v>124</v>
      </c>
      <c r="B13" s="21" t="s">
        <v>32</v>
      </c>
      <c r="C13" s="17"/>
      <c r="D13" s="52">
        <v>103.3</v>
      </c>
      <c r="E13" s="52">
        <v>106.2</v>
      </c>
      <c r="F13" s="52">
        <v>104.2</v>
      </c>
      <c r="G13" s="52">
        <v>106.4</v>
      </c>
      <c r="M13" s="179"/>
      <c r="N13" s="25"/>
      <c r="O13" s="26"/>
      <c r="P13" s="26"/>
      <c r="Q13" s="26"/>
      <c r="R13" s="26"/>
      <c r="S13" s="27"/>
    </row>
    <row r="14" spans="1:19" ht="75">
      <c r="A14" s="20" t="s">
        <v>70</v>
      </c>
      <c r="B14" s="28" t="s">
        <v>125</v>
      </c>
      <c r="C14" s="17"/>
      <c r="D14" s="52">
        <v>101.1</v>
      </c>
      <c r="E14" s="52">
        <v>102.1</v>
      </c>
      <c r="F14" s="52">
        <v>101.6</v>
      </c>
      <c r="G14" s="52">
        <v>104.1</v>
      </c>
      <c r="M14" s="20"/>
      <c r="N14" s="21"/>
      <c r="O14" s="17"/>
      <c r="P14" s="17"/>
      <c r="Q14" s="17"/>
      <c r="R14" s="17"/>
      <c r="S14" s="17"/>
    </row>
    <row r="15" spans="1:19" ht="15.75">
      <c r="A15" s="11" t="s">
        <v>103</v>
      </c>
      <c r="B15" s="29"/>
      <c r="C15" s="17"/>
      <c r="D15" s="17"/>
      <c r="E15" s="17"/>
      <c r="F15" s="17"/>
      <c r="G15" s="17"/>
      <c r="M15" s="20"/>
      <c r="N15" s="21"/>
      <c r="O15" s="17"/>
      <c r="P15" s="17"/>
      <c r="Q15" s="17"/>
      <c r="R15" s="17"/>
      <c r="S15" s="17"/>
    </row>
    <row r="16" spans="1:19" ht="31.5">
      <c r="A16" s="30" t="s">
        <v>105</v>
      </c>
      <c r="B16" s="31" t="s">
        <v>15</v>
      </c>
      <c r="C16" s="17">
        <v>32681</v>
      </c>
      <c r="D16" s="17">
        <v>32681</v>
      </c>
      <c r="E16" s="17">
        <v>32681</v>
      </c>
      <c r="F16" s="17">
        <v>32681</v>
      </c>
      <c r="G16" s="17">
        <v>32681</v>
      </c>
      <c r="M16" s="20"/>
      <c r="N16" s="21"/>
      <c r="O16" s="17"/>
      <c r="P16" s="52"/>
      <c r="Q16" s="52"/>
      <c r="R16" s="52"/>
      <c r="S16" s="52"/>
    </row>
    <row r="17" spans="1:19" ht="31.5">
      <c r="A17" s="30" t="s">
        <v>106</v>
      </c>
      <c r="B17" s="31" t="s">
        <v>15</v>
      </c>
      <c r="C17" s="115">
        <v>29943</v>
      </c>
      <c r="D17" s="115">
        <v>29943</v>
      </c>
      <c r="E17" s="115">
        <v>29943</v>
      </c>
      <c r="F17" s="115">
        <v>29943</v>
      </c>
      <c r="G17" s="115">
        <v>29943</v>
      </c>
      <c r="M17" s="20"/>
      <c r="N17" s="28"/>
      <c r="O17" s="17"/>
      <c r="P17" s="52"/>
      <c r="Q17" s="52"/>
      <c r="R17" s="52"/>
      <c r="S17" s="52"/>
    </row>
    <row r="18" spans="1:19" ht="15.75">
      <c r="A18" s="32" t="s">
        <v>104</v>
      </c>
      <c r="B18" s="21"/>
      <c r="C18" s="17"/>
      <c r="D18" s="17"/>
      <c r="E18" s="17"/>
      <c r="F18" s="17"/>
      <c r="G18" s="17"/>
      <c r="M18" s="11"/>
      <c r="N18" s="29"/>
      <c r="O18" s="17"/>
      <c r="P18" s="17"/>
      <c r="Q18" s="17"/>
      <c r="R18" s="17"/>
      <c r="S18" s="17"/>
    </row>
    <row r="19" spans="1:19" ht="31.5">
      <c r="A19" s="30" t="s">
        <v>138</v>
      </c>
      <c r="B19" s="31" t="s">
        <v>15</v>
      </c>
      <c r="C19" s="17">
        <v>176</v>
      </c>
      <c r="D19" s="17">
        <v>176</v>
      </c>
      <c r="E19" s="17">
        <v>176</v>
      </c>
      <c r="F19" s="17">
        <v>176</v>
      </c>
      <c r="G19" s="17">
        <v>176</v>
      </c>
      <c r="M19" s="30"/>
      <c r="N19" s="31"/>
      <c r="O19" s="17"/>
      <c r="P19" s="17"/>
      <c r="Q19" s="17"/>
      <c r="R19" s="17"/>
      <c r="S19" s="17"/>
    </row>
    <row r="20" spans="1:19" ht="15.75">
      <c r="A20" s="32" t="s">
        <v>33</v>
      </c>
      <c r="B20" s="33" t="s">
        <v>31</v>
      </c>
      <c r="C20" s="33"/>
      <c r="D20" s="10"/>
      <c r="E20" s="10"/>
      <c r="F20" s="10"/>
      <c r="G20" s="10"/>
      <c r="M20" s="30"/>
      <c r="N20" s="31"/>
      <c r="O20" s="115"/>
      <c r="P20" s="115"/>
      <c r="Q20" s="115"/>
      <c r="R20" s="115"/>
      <c r="S20" s="115"/>
    </row>
    <row r="21" spans="1:19" ht="15.75">
      <c r="A21" s="34" t="s">
        <v>129</v>
      </c>
      <c r="B21" s="33" t="s">
        <v>31</v>
      </c>
      <c r="C21" s="33"/>
      <c r="D21" s="10"/>
      <c r="E21" s="10"/>
      <c r="F21" s="10"/>
      <c r="G21" s="10"/>
      <c r="M21" s="32"/>
      <c r="N21" s="21"/>
      <c r="O21" s="17"/>
      <c r="P21" s="17"/>
      <c r="Q21" s="17"/>
      <c r="R21" s="17"/>
      <c r="S21" s="17"/>
    </row>
    <row r="22" spans="1:19" ht="15.75">
      <c r="A22" s="34" t="s">
        <v>130</v>
      </c>
      <c r="B22" s="33" t="s">
        <v>31</v>
      </c>
      <c r="C22" s="33"/>
      <c r="D22" s="10"/>
      <c r="E22" s="10"/>
      <c r="F22" s="10"/>
      <c r="G22" s="10"/>
      <c r="M22" s="30"/>
      <c r="N22" s="31"/>
      <c r="O22" s="17"/>
      <c r="P22" s="17"/>
      <c r="Q22" s="17"/>
      <c r="R22" s="17"/>
      <c r="S22" s="17"/>
    </row>
    <row r="23" spans="1:19" ht="15.75">
      <c r="A23" s="34" t="s">
        <v>131</v>
      </c>
      <c r="B23" s="33" t="s">
        <v>31</v>
      </c>
      <c r="C23" s="17">
        <v>176</v>
      </c>
      <c r="D23" s="17">
        <v>176</v>
      </c>
      <c r="E23" s="17">
        <v>176</v>
      </c>
      <c r="F23" s="17">
        <v>176</v>
      </c>
      <c r="G23" s="17">
        <v>176</v>
      </c>
      <c r="M23" s="32"/>
      <c r="N23" s="33"/>
      <c r="O23" s="33"/>
      <c r="P23" s="10"/>
      <c r="Q23" s="10"/>
      <c r="R23" s="10"/>
      <c r="S23" s="10"/>
    </row>
    <row r="24" spans="1:19" ht="30">
      <c r="A24" s="35" t="s">
        <v>132</v>
      </c>
      <c r="B24" s="33" t="s">
        <v>15</v>
      </c>
      <c r="D24" s="116"/>
      <c r="E24" s="17"/>
      <c r="F24" s="116"/>
      <c r="G24" s="116"/>
      <c r="M24" s="34"/>
      <c r="N24" s="33"/>
      <c r="O24" s="33"/>
      <c r="P24" s="10"/>
      <c r="Q24" s="10"/>
      <c r="R24" s="10"/>
      <c r="S24" s="10"/>
    </row>
    <row r="25" spans="1:19" ht="15.75">
      <c r="A25" s="35" t="s">
        <v>133</v>
      </c>
      <c r="B25" s="33" t="s">
        <v>15</v>
      </c>
      <c r="C25" s="33"/>
      <c r="D25" s="10"/>
      <c r="E25" s="10"/>
      <c r="F25" s="10"/>
      <c r="G25" s="10"/>
      <c r="M25" s="34"/>
      <c r="N25" s="33"/>
      <c r="O25" s="33"/>
      <c r="P25" s="10"/>
      <c r="Q25" s="10"/>
      <c r="R25" s="10"/>
      <c r="S25" s="10"/>
    </row>
    <row r="26" spans="1:19" ht="11.25" customHeight="1">
      <c r="A26" s="35"/>
      <c r="B26" s="33"/>
      <c r="C26" s="33"/>
      <c r="D26" s="10"/>
      <c r="E26" s="10"/>
      <c r="F26" s="10"/>
      <c r="G26" s="10"/>
      <c r="M26" s="34"/>
      <c r="N26" s="33"/>
      <c r="O26" s="17"/>
      <c r="P26" s="17"/>
      <c r="Q26" s="17"/>
      <c r="R26" s="17"/>
      <c r="S26" s="17"/>
    </row>
    <row r="27" spans="1:19" ht="71.25">
      <c r="A27" s="36" t="s">
        <v>171</v>
      </c>
      <c r="B27" s="33"/>
      <c r="C27" s="37"/>
      <c r="D27" s="37"/>
      <c r="E27" s="37"/>
      <c r="F27" s="37"/>
      <c r="G27" s="37"/>
      <c r="M27" s="35"/>
      <c r="N27" s="33"/>
      <c r="P27" s="116"/>
      <c r="Q27" s="17"/>
      <c r="R27" s="116"/>
      <c r="S27" s="116"/>
    </row>
    <row r="28" spans="1:19" ht="28.5">
      <c r="A28" s="38" t="s">
        <v>134</v>
      </c>
      <c r="B28" s="33" t="s">
        <v>15</v>
      </c>
      <c r="C28" s="33"/>
      <c r="D28" s="10"/>
      <c r="E28" s="10"/>
      <c r="F28" s="10"/>
      <c r="G28" s="10"/>
      <c r="H28" s="15"/>
      <c r="M28" s="35"/>
      <c r="N28" s="33"/>
      <c r="O28" s="33"/>
      <c r="P28" s="10"/>
      <c r="Q28" s="10"/>
      <c r="R28" s="10"/>
      <c r="S28" s="10"/>
    </row>
    <row r="29" spans="1:19" ht="15.75">
      <c r="A29" s="38" t="s">
        <v>135</v>
      </c>
      <c r="B29" s="33" t="s">
        <v>15</v>
      </c>
      <c r="C29" s="33"/>
      <c r="D29" s="10"/>
      <c r="E29" s="10"/>
      <c r="F29" s="10"/>
      <c r="G29" s="10"/>
      <c r="H29" s="15"/>
      <c r="M29" s="35"/>
      <c r="N29" s="33"/>
      <c r="O29" s="33"/>
      <c r="P29" s="10"/>
      <c r="Q29" s="10"/>
      <c r="R29" s="10"/>
      <c r="S29" s="10"/>
    </row>
    <row r="30" spans="1:19" ht="28.5">
      <c r="A30" s="38" t="s">
        <v>136</v>
      </c>
      <c r="B30" s="33" t="s">
        <v>15</v>
      </c>
      <c r="C30" s="33"/>
      <c r="D30" s="10"/>
      <c r="E30" s="10"/>
      <c r="F30" s="10"/>
      <c r="G30" s="10"/>
      <c r="H30" s="15"/>
      <c r="M30" s="36"/>
      <c r="N30" s="33"/>
      <c r="O30" s="37"/>
      <c r="P30" s="37"/>
      <c r="Q30" s="37"/>
      <c r="R30" s="37"/>
      <c r="S30" s="37"/>
    </row>
    <row r="31" spans="1:19" ht="28.5">
      <c r="A31" s="38" t="s">
        <v>137</v>
      </c>
      <c r="B31" s="33" t="s">
        <v>15</v>
      </c>
      <c r="C31" s="33"/>
      <c r="D31" s="10"/>
      <c r="E31" s="10"/>
      <c r="F31" s="10"/>
      <c r="G31" s="10"/>
      <c r="H31" s="15"/>
      <c r="M31" s="38"/>
      <c r="N31" s="33"/>
      <c r="O31" s="33"/>
      <c r="P31" s="10"/>
      <c r="Q31" s="10"/>
      <c r="R31" s="10"/>
      <c r="S31" s="10"/>
    </row>
    <row r="32" spans="1:19" ht="28.5">
      <c r="A32" s="43" t="s">
        <v>140</v>
      </c>
      <c r="B32" s="33"/>
      <c r="C32" s="33"/>
      <c r="D32" s="10"/>
      <c r="E32" s="10"/>
      <c r="F32" s="10"/>
      <c r="G32" s="10"/>
      <c r="H32" s="15"/>
      <c r="M32" s="38"/>
      <c r="N32" s="33"/>
      <c r="O32" s="33"/>
      <c r="P32" s="10"/>
      <c r="Q32" s="10"/>
      <c r="R32" s="10"/>
      <c r="S32" s="10"/>
    </row>
    <row r="33" spans="1:19" ht="15.75">
      <c r="A33" s="178" t="s">
        <v>86</v>
      </c>
      <c r="B33" s="180"/>
      <c r="C33" s="180"/>
      <c r="D33" s="180"/>
      <c r="E33" s="180"/>
      <c r="F33" s="180"/>
      <c r="G33" s="180"/>
      <c r="M33" s="38"/>
      <c r="N33" s="33"/>
      <c r="O33" s="33"/>
      <c r="P33" s="10"/>
      <c r="Q33" s="10"/>
      <c r="R33" s="10"/>
      <c r="S33" s="10"/>
    </row>
    <row r="34" spans="1:19" ht="15.75">
      <c r="A34" s="179"/>
      <c r="B34" s="180"/>
      <c r="C34" s="180"/>
      <c r="D34" s="180"/>
      <c r="E34" s="180"/>
      <c r="F34" s="180"/>
      <c r="G34" s="180"/>
      <c r="M34" s="38"/>
      <c r="N34" s="33"/>
      <c r="O34" s="33"/>
      <c r="P34" s="10"/>
      <c r="Q34" s="10"/>
      <c r="R34" s="10"/>
      <c r="S34" s="10"/>
    </row>
    <row r="35" spans="1:19" ht="15.75">
      <c r="A35" s="20" t="s">
        <v>16</v>
      </c>
      <c r="B35" s="21" t="s">
        <v>17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M35" s="43"/>
      <c r="N35" s="33"/>
      <c r="O35" s="33"/>
      <c r="P35" s="10"/>
      <c r="Q35" s="10"/>
      <c r="R35" s="10"/>
      <c r="S35" s="10"/>
    </row>
    <row r="36" spans="1:19" ht="15.75">
      <c r="A36" s="20" t="s">
        <v>18</v>
      </c>
      <c r="B36" s="21" t="s">
        <v>19</v>
      </c>
      <c r="C36" s="10"/>
      <c r="D36" s="10"/>
      <c r="E36" s="10"/>
      <c r="F36" s="10"/>
      <c r="G36" s="10"/>
      <c r="M36" s="178"/>
      <c r="N36" s="180"/>
      <c r="O36" s="180"/>
      <c r="P36" s="180"/>
      <c r="Q36" s="180"/>
      <c r="R36" s="180"/>
      <c r="S36" s="180"/>
    </row>
    <row r="37" spans="1:19" ht="15.75">
      <c r="A37" s="20" t="s">
        <v>20</v>
      </c>
      <c r="B37" s="21" t="s">
        <v>21</v>
      </c>
      <c r="C37" s="10"/>
      <c r="D37" s="10"/>
      <c r="E37" s="10"/>
      <c r="F37" s="10"/>
      <c r="G37" s="10"/>
      <c r="M37" s="179"/>
      <c r="N37" s="180"/>
      <c r="O37" s="180"/>
      <c r="P37" s="180"/>
      <c r="Q37" s="180"/>
      <c r="R37" s="180"/>
      <c r="S37" s="180"/>
    </row>
    <row r="38" spans="1:19" ht="15.75">
      <c r="A38" s="20" t="s">
        <v>22</v>
      </c>
      <c r="B38" s="21" t="s">
        <v>23</v>
      </c>
      <c r="C38" s="10"/>
      <c r="D38" s="10"/>
      <c r="E38" s="10"/>
      <c r="F38" s="10"/>
      <c r="G38" s="10"/>
      <c r="M38" s="20"/>
      <c r="N38" s="21"/>
      <c r="O38" s="10"/>
      <c r="P38" s="10"/>
      <c r="Q38" s="10"/>
      <c r="R38" s="10"/>
      <c r="S38" s="10"/>
    </row>
    <row r="39" spans="1:19" ht="31.5">
      <c r="A39" s="39" t="s">
        <v>90</v>
      </c>
      <c r="B39" s="21" t="s">
        <v>24</v>
      </c>
      <c r="C39" s="10"/>
      <c r="D39" s="10"/>
      <c r="E39" s="10"/>
      <c r="F39" s="10"/>
      <c r="G39" s="10"/>
      <c r="M39" s="20"/>
      <c r="N39" s="21"/>
      <c r="O39" s="10"/>
      <c r="P39" s="10"/>
      <c r="Q39" s="10"/>
      <c r="R39" s="10"/>
      <c r="S39" s="10"/>
    </row>
    <row r="40" spans="1:19" ht="15.75">
      <c r="A40" s="39" t="s">
        <v>25</v>
      </c>
      <c r="B40" s="21" t="s">
        <v>21</v>
      </c>
      <c r="C40" s="10"/>
      <c r="D40" s="10"/>
      <c r="E40" s="10"/>
      <c r="F40" s="10"/>
      <c r="G40" s="10"/>
      <c r="M40" s="20"/>
      <c r="N40" s="21"/>
      <c r="O40" s="10"/>
      <c r="P40" s="10"/>
      <c r="Q40" s="10"/>
      <c r="R40" s="10"/>
      <c r="S40" s="10"/>
    </row>
    <row r="41" spans="1:19" ht="15.75">
      <c r="A41" s="20" t="s">
        <v>73</v>
      </c>
      <c r="B41" s="21" t="s">
        <v>17</v>
      </c>
      <c r="C41" s="10"/>
      <c r="D41" s="10"/>
      <c r="E41" s="10">
        <v>100</v>
      </c>
      <c r="F41" s="10"/>
      <c r="G41" s="10"/>
      <c r="M41" s="20"/>
      <c r="N41" s="21"/>
      <c r="O41" s="10"/>
      <c r="P41" s="10"/>
      <c r="Q41" s="10"/>
      <c r="R41" s="10"/>
      <c r="S41" s="10"/>
    </row>
    <row r="42" spans="1:19" ht="47.25">
      <c r="A42" s="40" t="s">
        <v>37</v>
      </c>
      <c r="B42" s="181"/>
      <c r="C42" s="182"/>
      <c r="D42" s="182"/>
      <c r="E42" s="182"/>
      <c r="F42" s="182"/>
      <c r="G42" s="183"/>
      <c r="M42" s="39"/>
      <c r="N42" s="21"/>
      <c r="O42" s="10"/>
      <c r="P42" s="10"/>
      <c r="Q42" s="10"/>
      <c r="R42" s="10"/>
      <c r="S42" s="10"/>
    </row>
    <row r="43" spans="1:19" ht="15.75">
      <c r="A43" s="41"/>
      <c r="B43" s="42" t="s">
        <v>119</v>
      </c>
      <c r="C43" s="19"/>
      <c r="D43" s="19"/>
      <c r="E43" s="19"/>
      <c r="F43" s="19"/>
      <c r="G43" s="19"/>
      <c r="M43" s="39"/>
      <c r="N43" s="21"/>
      <c r="O43" s="10"/>
      <c r="P43" s="10"/>
      <c r="Q43" s="10"/>
      <c r="R43" s="10"/>
      <c r="S43" s="10"/>
    </row>
    <row r="44" spans="1:19" ht="15.75">
      <c r="A44" s="53" t="s">
        <v>173</v>
      </c>
      <c r="B44" s="50" t="s">
        <v>172</v>
      </c>
      <c r="C44" s="51"/>
      <c r="D44" s="51"/>
      <c r="E44" s="10">
        <v>23.5</v>
      </c>
      <c r="F44" s="51"/>
      <c r="G44" s="51"/>
      <c r="M44" s="20"/>
      <c r="N44" s="21"/>
      <c r="O44" s="10"/>
      <c r="P44" s="10"/>
      <c r="Q44" s="10"/>
      <c r="R44" s="10"/>
      <c r="S44" s="10"/>
    </row>
    <row r="45" spans="1:19" ht="15.75">
      <c r="A45" s="188"/>
      <c r="B45" s="188"/>
      <c r="C45" s="188"/>
      <c r="D45" s="188"/>
      <c r="E45" s="188"/>
      <c r="F45" s="188"/>
      <c r="G45" s="188"/>
      <c r="M45" s="40"/>
      <c r="N45" s="181"/>
      <c r="O45" s="182"/>
      <c r="P45" s="182"/>
      <c r="Q45" s="182"/>
      <c r="R45" s="182"/>
      <c r="S45" s="183"/>
    </row>
    <row r="46" spans="1:19" ht="15.75">
      <c r="A46" s="2"/>
      <c r="B46" s="7"/>
      <c r="C46" s="2"/>
      <c r="D46" s="2"/>
      <c r="E46" s="2"/>
      <c r="F46" s="2"/>
      <c r="G46" s="2"/>
      <c r="M46" s="41"/>
      <c r="N46" s="42"/>
      <c r="O46" s="19"/>
      <c r="P46" s="19"/>
      <c r="Q46" s="19"/>
      <c r="R46" s="19"/>
      <c r="S46" s="19"/>
    </row>
    <row r="47" spans="13:19" ht="15.75">
      <c r="M47" s="53"/>
      <c r="N47" s="50"/>
      <c r="O47" s="51"/>
      <c r="P47" s="51"/>
      <c r="Q47" s="10"/>
      <c r="R47" s="51"/>
      <c r="S47" s="51"/>
    </row>
    <row r="63" ht="15.75">
      <c r="A63" s="4"/>
    </row>
    <row r="65" ht="15.75">
      <c r="B65" s="5"/>
    </row>
    <row r="67" spans="1:5" ht="15.75">
      <c r="A67" s="2"/>
      <c r="B67" s="3"/>
      <c r="C67" s="3"/>
      <c r="D67" s="3"/>
      <c r="E67" s="3"/>
    </row>
    <row r="68" spans="1:5" ht="15.75">
      <c r="A68" s="2"/>
      <c r="B68" s="3"/>
      <c r="C68" s="3"/>
      <c r="D68" s="3"/>
      <c r="E68" s="3"/>
    </row>
    <row r="70" ht="15.75">
      <c r="A70" s="4"/>
    </row>
    <row r="72" ht="15.75">
      <c r="B72" s="5"/>
    </row>
    <row r="75" ht="15.75">
      <c r="A75" s="4"/>
    </row>
    <row r="77" ht="15.75">
      <c r="B77" s="5"/>
    </row>
    <row r="80" ht="15.75">
      <c r="A80" s="4"/>
    </row>
    <row r="82" ht="15.75">
      <c r="B82" s="5"/>
    </row>
    <row r="85" ht="15.75">
      <c r="A85" s="4"/>
    </row>
    <row r="87" ht="15.75">
      <c r="B87" s="5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100" ht="15.75">
      <c r="A100" s="4"/>
    </row>
    <row r="102" ht="15.75">
      <c r="B102" s="5"/>
    </row>
    <row r="105" ht="15.75">
      <c r="A105" s="4"/>
    </row>
    <row r="107" ht="15.75">
      <c r="B107" s="5"/>
    </row>
    <row r="111" spans="1:5" ht="15.75">
      <c r="A111" s="2"/>
      <c r="B111" s="3"/>
      <c r="C111" s="3"/>
      <c r="D111" s="3"/>
      <c r="E111" s="3"/>
    </row>
    <row r="112" spans="1:5" ht="15.75">
      <c r="A112" s="2"/>
      <c r="B112" s="3"/>
      <c r="C112" s="3"/>
      <c r="D112" s="3"/>
      <c r="E112" s="3"/>
    </row>
  </sheetData>
  <sheetProtection/>
  <mergeCells count="15">
    <mergeCell ref="A45:G45"/>
    <mergeCell ref="B7:B8"/>
    <mergeCell ref="B42:G42"/>
    <mergeCell ref="E8:G8"/>
    <mergeCell ref="A7:A8"/>
    <mergeCell ref="B33:G34"/>
    <mergeCell ref="A9:A10"/>
    <mergeCell ref="A33:A34"/>
    <mergeCell ref="M36:M37"/>
    <mergeCell ref="N36:S37"/>
    <mergeCell ref="N45:S45"/>
    <mergeCell ref="M10:M11"/>
    <mergeCell ref="N10:N11"/>
    <mergeCell ref="Q11:S11"/>
    <mergeCell ref="M12:M13"/>
  </mergeCells>
  <printOptions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40.00390625" style="1" customWidth="1"/>
    <col min="2" max="2" width="23.00390625" style="1" customWidth="1"/>
    <col min="3" max="4" width="10.50390625" style="1" customWidth="1"/>
    <col min="5" max="5" width="10.125" style="1" customWidth="1"/>
    <col min="6" max="6" width="9.625" style="1" customWidth="1"/>
    <col min="7" max="7" width="9.875" style="1" customWidth="1"/>
    <col min="8" max="16384" width="9.375" style="1" customWidth="1"/>
  </cols>
  <sheetData>
    <row r="1" spans="1:7" ht="15.75">
      <c r="A1" s="73"/>
      <c r="B1" s="73"/>
      <c r="C1" s="73"/>
      <c r="D1" s="73"/>
      <c r="E1" s="73" t="s">
        <v>0</v>
      </c>
      <c r="F1" s="73"/>
      <c r="G1" s="73"/>
    </row>
    <row r="2" spans="1:7" ht="15.75">
      <c r="A2" s="75"/>
      <c r="B2" s="75"/>
      <c r="C2" s="75"/>
      <c r="D2" s="75"/>
      <c r="E2" s="75"/>
      <c r="F2" s="75"/>
      <c r="G2" s="75"/>
    </row>
    <row r="3" spans="1:7" ht="15.75">
      <c r="A3" s="73" t="s">
        <v>126</v>
      </c>
      <c r="B3" s="73"/>
      <c r="C3" s="73"/>
      <c r="D3" s="73"/>
      <c r="E3" s="73"/>
      <c r="F3" s="73"/>
      <c r="G3" s="73"/>
    </row>
    <row r="4" spans="1:7" ht="9.75" customHeight="1">
      <c r="A4" s="73"/>
      <c r="B4" s="73"/>
      <c r="C4" s="73"/>
      <c r="D4" s="73"/>
      <c r="E4" s="73"/>
      <c r="F4" s="73"/>
      <c r="G4" s="73"/>
    </row>
    <row r="5" spans="1:7" ht="15.75">
      <c r="A5" s="73" t="s">
        <v>190</v>
      </c>
      <c r="B5" s="73"/>
      <c r="C5" s="73"/>
      <c r="D5" s="73"/>
      <c r="E5" s="73"/>
      <c r="F5" s="73"/>
      <c r="G5" s="73"/>
    </row>
    <row r="6" spans="1:7" ht="15.75">
      <c r="A6" s="75"/>
      <c r="B6" s="75"/>
      <c r="C6" s="75"/>
      <c r="D6" s="75"/>
      <c r="E6" s="75"/>
      <c r="F6" s="75"/>
      <c r="G6" s="75"/>
    </row>
    <row r="7" spans="1:7" ht="15.75">
      <c r="A7" s="75"/>
      <c r="B7" s="75"/>
      <c r="C7" s="75"/>
      <c r="D7" s="75"/>
      <c r="E7" s="75"/>
      <c r="F7" s="75"/>
      <c r="G7" s="75"/>
    </row>
    <row r="8" spans="1:7" ht="15.75">
      <c r="A8" s="170"/>
      <c r="B8" s="175" t="s">
        <v>78</v>
      </c>
      <c r="C8" s="58" t="s">
        <v>76</v>
      </c>
      <c r="D8" s="58" t="s">
        <v>77</v>
      </c>
      <c r="E8" s="58" t="s">
        <v>114</v>
      </c>
      <c r="F8" s="58" t="s">
        <v>118</v>
      </c>
      <c r="G8" s="58" t="s">
        <v>127</v>
      </c>
    </row>
    <row r="9" spans="1:7" ht="15.75">
      <c r="A9" s="171"/>
      <c r="B9" s="176"/>
      <c r="C9" s="58" t="s">
        <v>1</v>
      </c>
      <c r="D9" s="58" t="s">
        <v>2</v>
      </c>
      <c r="E9" s="177" t="s">
        <v>3</v>
      </c>
      <c r="F9" s="177"/>
      <c r="G9" s="177"/>
    </row>
    <row r="10" spans="1:7" ht="15.75">
      <c r="A10" s="65" t="s">
        <v>5</v>
      </c>
      <c r="B10" s="57"/>
      <c r="C10" s="76"/>
      <c r="D10" s="76"/>
      <c r="E10" s="76"/>
      <c r="F10" s="76"/>
      <c r="G10" s="76"/>
    </row>
    <row r="11" spans="1:7" ht="15.75">
      <c r="A11" s="57"/>
      <c r="B11" s="57"/>
      <c r="C11" s="76"/>
      <c r="D11" s="76"/>
      <c r="E11" s="76"/>
      <c r="F11" s="76"/>
      <c r="G11" s="76"/>
    </row>
    <row r="12" spans="1:7" ht="29.25" customHeight="1">
      <c r="A12" s="77" t="s">
        <v>83</v>
      </c>
      <c r="B12" s="57"/>
      <c r="C12" s="78"/>
      <c r="D12" s="79"/>
      <c r="E12" s="79"/>
      <c r="F12" s="79"/>
      <c r="G12" s="79"/>
    </row>
    <row r="13" spans="1:7" ht="15.75">
      <c r="A13" s="57" t="s">
        <v>8</v>
      </c>
      <c r="B13" s="58" t="s">
        <v>15</v>
      </c>
      <c r="C13" s="158">
        <v>160752</v>
      </c>
      <c r="D13" s="80">
        <f>D14*D15/100</f>
        <v>169880.141568</v>
      </c>
      <c r="E13" s="80">
        <f>E14*D15*E15/10000</f>
        <v>175326.49890667005</v>
      </c>
      <c r="F13" s="80">
        <f>F14*D15*E15*F15/1000000</f>
        <v>181484.66685426797</v>
      </c>
      <c r="G13" s="80">
        <f>G14*D15*E15*F15*G15/100000000</f>
        <v>189310.28568902393</v>
      </c>
    </row>
    <row r="14" spans="1:7" ht="15.75">
      <c r="A14" s="59" t="s">
        <v>123</v>
      </c>
      <c r="B14" s="58" t="s">
        <v>15</v>
      </c>
      <c r="C14" s="158">
        <v>160752</v>
      </c>
      <c r="D14" s="80">
        <f>C14*D16/100</f>
        <v>165253.05599999998</v>
      </c>
      <c r="E14" s="80">
        <f>D14*E16/100</f>
        <v>165583.56211199999</v>
      </c>
      <c r="F14" s="80">
        <f>E14*F16/100</f>
        <v>166245.896360448</v>
      </c>
      <c r="G14" s="80">
        <f>F14*G16/100</f>
        <v>166744.63404952933</v>
      </c>
    </row>
    <row r="15" spans="1:7" ht="15.75">
      <c r="A15" s="59" t="s">
        <v>124</v>
      </c>
      <c r="B15" s="58" t="s">
        <v>32</v>
      </c>
      <c r="C15" s="79"/>
      <c r="D15" s="81">
        <v>102.8</v>
      </c>
      <c r="E15" s="81">
        <v>103</v>
      </c>
      <c r="F15" s="81">
        <v>103.1</v>
      </c>
      <c r="G15" s="81">
        <v>104</v>
      </c>
    </row>
    <row r="16" spans="1:7" ht="46.5" customHeight="1">
      <c r="A16" s="57"/>
      <c r="B16" s="64" t="s">
        <v>125</v>
      </c>
      <c r="C16" s="82"/>
      <c r="D16" s="81">
        <v>102.8</v>
      </c>
      <c r="E16" s="82">
        <v>100.2</v>
      </c>
      <c r="F16" s="82">
        <v>100.4</v>
      </c>
      <c r="G16" s="82">
        <v>100.3</v>
      </c>
    </row>
    <row r="17" spans="1:7" ht="32.25" customHeight="1">
      <c r="A17" s="77" t="s">
        <v>84</v>
      </c>
      <c r="B17" s="56"/>
      <c r="C17" s="79"/>
      <c r="D17" s="79"/>
      <c r="E17" s="79"/>
      <c r="F17" s="79"/>
      <c r="G17" s="79"/>
    </row>
    <row r="18" spans="1:7" ht="15.75">
      <c r="A18" s="57" t="s">
        <v>8</v>
      </c>
      <c r="B18" s="58" t="s">
        <v>15</v>
      </c>
      <c r="C18" s="79">
        <v>6854.8</v>
      </c>
      <c r="D18" s="80">
        <f>D19*D20/100</f>
        <v>7283.9104800000005</v>
      </c>
      <c r="E18" s="80">
        <f>E19*D20*E20/10000</f>
        <v>8151.875820617761</v>
      </c>
      <c r="F18" s="80">
        <f>F19*D20*E20*F20/1000000</f>
        <v>8639.912322246504</v>
      </c>
      <c r="G18" s="80">
        <f>G19*D20*E20*F20*G20/100000000</f>
        <v>9255.281437486188</v>
      </c>
    </row>
    <row r="19" spans="1:7" ht="15.75">
      <c r="A19" s="59" t="s">
        <v>123</v>
      </c>
      <c r="B19" s="58" t="s">
        <v>15</v>
      </c>
      <c r="C19" s="79">
        <v>6854.8</v>
      </c>
      <c r="D19" s="80">
        <f>C19*D21/100</f>
        <v>7197.54</v>
      </c>
      <c r="E19" s="80">
        <f>D19*E21/100</f>
        <v>7874.10876</v>
      </c>
      <c r="F19" s="80">
        <f>E19*F21/100</f>
        <v>8118.206131559999</v>
      </c>
      <c r="G19" s="80">
        <f>F19*G21/100</f>
        <v>8410.46155229616</v>
      </c>
    </row>
    <row r="20" spans="1:7" ht="15.75">
      <c r="A20" s="59" t="s">
        <v>124</v>
      </c>
      <c r="B20" s="58" t="s">
        <v>32</v>
      </c>
      <c r="C20" s="79"/>
      <c r="D20" s="81">
        <v>101.2</v>
      </c>
      <c r="E20" s="81">
        <v>102.3</v>
      </c>
      <c r="F20" s="81">
        <v>102.8</v>
      </c>
      <c r="G20" s="81">
        <v>103.4</v>
      </c>
    </row>
    <row r="21" spans="1:7" ht="43.5" customHeight="1">
      <c r="A21" s="57"/>
      <c r="B21" s="64" t="s">
        <v>125</v>
      </c>
      <c r="C21" s="82"/>
      <c r="D21" s="81">
        <v>105</v>
      </c>
      <c r="E21" s="81">
        <v>109.4</v>
      </c>
      <c r="F21" s="81">
        <v>103.1</v>
      </c>
      <c r="G21" s="82">
        <v>103.6</v>
      </c>
    </row>
    <row r="22" ht="15.75">
      <c r="C22" s="6"/>
    </row>
  </sheetData>
  <sheetProtection/>
  <mergeCells count="3">
    <mergeCell ref="E9:G9"/>
    <mergeCell ref="A8:A9"/>
    <mergeCell ref="B8:B9"/>
  </mergeCells>
  <printOptions/>
  <pageMargins left="0.5118110236220472" right="0.1968503937007874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6"/>
  <sheetViews>
    <sheetView zoomScalePageLayoutView="0" workbookViewId="0" topLeftCell="A5">
      <selection activeCell="E84" sqref="E84"/>
    </sheetView>
  </sheetViews>
  <sheetFormatPr defaultColWidth="9.00390625" defaultRowHeight="12.75"/>
  <cols>
    <col min="1" max="1" width="40.625" style="1" customWidth="1"/>
    <col min="2" max="2" width="16.125" style="1" customWidth="1"/>
    <col min="3" max="3" width="9.625" style="1" customWidth="1"/>
    <col min="4" max="5" width="9.875" style="1" customWidth="1"/>
    <col min="6" max="6" width="10.375" style="1" customWidth="1"/>
    <col min="7" max="7" width="10.125" style="1" customWidth="1"/>
    <col min="8" max="8" width="9.875" style="1" bestFit="1" customWidth="1"/>
    <col min="9" max="16384" width="9.375" style="1" customWidth="1"/>
  </cols>
  <sheetData>
    <row r="1" spans="1:7" ht="15.75">
      <c r="A1"/>
      <c r="B1"/>
      <c r="C1"/>
      <c r="D1"/>
      <c r="E1"/>
      <c r="F1"/>
      <c r="G1"/>
    </row>
    <row r="2" spans="1:7" ht="15.75">
      <c r="A2" s="73"/>
      <c r="B2" s="73"/>
      <c r="C2" s="73"/>
      <c r="D2" s="73"/>
      <c r="E2" s="73"/>
      <c r="F2" s="73" t="s">
        <v>7</v>
      </c>
      <c r="G2" s="73"/>
    </row>
    <row r="3" spans="1:7" ht="15.75">
      <c r="A3" s="73" t="s">
        <v>126</v>
      </c>
      <c r="B3" s="73"/>
      <c r="C3" s="73"/>
      <c r="D3" s="73"/>
      <c r="E3" s="73"/>
      <c r="F3" s="73"/>
      <c r="G3" s="73"/>
    </row>
    <row r="4" spans="1:7" ht="14.25" customHeight="1">
      <c r="A4" s="73" t="s">
        <v>190</v>
      </c>
      <c r="B4" s="73"/>
      <c r="C4" s="73"/>
      <c r="D4" s="73"/>
      <c r="E4" s="73"/>
      <c r="F4" s="73"/>
      <c r="G4" s="73"/>
    </row>
    <row r="5" spans="1:7" ht="8.25" customHeight="1">
      <c r="A5" s="73"/>
      <c r="B5" s="73"/>
      <c r="C5" s="73"/>
      <c r="D5" s="73"/>
      <c r="E5" s="73"/>
      <c r="F5" s="73"/>
      <c r="G5" s="73"/>
    </row>
    <row r="6" spans="1:7" ht="15.75" customHeight="1">
      <c r="A6" s="73"/>
      <c r="B6" s="73"/>
      <c r="C6" s="73"/>
      <c r="D6" s="73"/>
      <c r="E6" s="73"/>
      <c r="F6" s="73"/>
      <c r="G6" s="73"/>
    </row>
    <row r="7" spans="1:7" ht="15.75">
      <c r="A7" s="160"/>
      <c r="B7" s="175" t="s">
        <v>78</v>
      </c>
      <c r="C7" s="58" t="s">
        <v>76</v>
      </c>
      <c r="D7" s="58" t="s">
        <v>77</v>
      </c>
      <c r="E7" s="58" t="s">
        <v>114</v>
      </c>
      <c r="F7" s="58" t="s">
        <v>118</v>
      </c>
      <c r="G7" s="58" t="s">
        <v>127</v>
      </c>
    </row>
    <row r="8" spans="1:7" ht="15.75">
      <c r="A8" s="160"/>
      <c r="B8" s="176"/>
      <c r="C8" s="58" t="s">
        <v>1</v>
      </c>
      <c r="D8" s="58" t="s">
        <v>2</v>
      </c>
      <c r="E8" s="177" t="s">
        <v>3</v>
      </c>
      <c r="F8" s="177"/>
      <c r="G8" s="177"/>
    </row>
    <row r="9" spans="1:7" ht="78.75">
      <c r="A9" s="72" t="s">
        <v>91</v>
      </c>
      <c r="B9" s="74"/>
      <c r="C9" s="74"/>
      <c r="D9" s="74"/>
      <c r="E9" s="84"/>
      <c r="F9" s="84"/>
      <c r="G9" s="84"/>
    </row>
    <row r="10" spans="1:7" ht="63">
      <c r="A10" s="72" t="s">
        <v>92</v>
      </c>
      <c r="B10" s="166"/>
      <c r="C10" s="167"/>
      <c r="D10" s="167"/>
      <c r="E10" s="167"/>
      <c r="F10" s="167"/>
      <c r="G10" s="168"/>
    </row>
    <row r="11" spans="1:8" ht="15.75">
      <c r="A11" s="85" t="s">
        <v>8</v>
      </c>
      <c r="B11" s="86" t="s">
        <v>15</v>
      </c>
      <c r="C11" s="87">
        <f>C17+C22+C32+C37+C42+C47+C57+C67+C77</f>
        <v>12516.2</v>
      </c>
      <c r="D11" s="87">
        <f aca="true" t="shared" si="0" ref="C11:G12">D17+D22+D32+D37+D42+D47+D57+D67+D77</f>
        <v>13213.423613000003</v>
      </c>
      <c r="E11" s="87">
        <f t="shared" si="0"/>
        <v>13910.595484313364</v>
      </c>
      <c r="F11" s="87">
        <f t="shared" si="0"/>
        <v>14659.388440397768</v>
      </c>
      <c r="G11" s="87">
        <f t="shared" si="0"/>
        <v>15552.841788506039</v>
      </c>
      <c r="H11" s="9"/>
    </row>
    <row r="12" spans="1:8" ht="13.5" customHeight="1">
      <c r="A12" s="85" t="s">
        <v>123</v>
      </c>
      <c r="B12" s="86" t="s">
        <v>15</v>
      </c>
      <c r="C12" s="87">
        <f t="shared" si="0"/>
        <v>12516.2</v>
      </c>
      <c r="D12" s="87">
        <f t="shared" si="0"/>
        <v>13016.005000000001</v>
      </c>
      <c r="E12" s="87">
        <f t="shared" si="0"/>
        <v>13556.012502000001</v>
      </c>
      <c r="F12" s="87">
        <f t="shared" si="0"/>
        <v>14130.914022088</v>
      </c>
      <c r="G12" s="87">
        <f t="shared" si="0"/>
        <v>14742.004483278655</v>
      </c>
      <c r="H12" s="9"/>
    </row>
    <row r="13" spans="1:7" ht="75.75" customHeight="1">
      <c r="A13" s="85" t="s">
        <v>124</v>
      </c>
      <c r="B13" s="88" t="s">
        <v>32</v>
      </c>
      <c r="C13" s="89"/>
      <c r="D13" s="89">
        <v>101.2</v>
      </c>
      <c r="E13" s="92">
        <v>100.82</v>
      </c>
      <c r="F13" s="90">
        <v>101.04</v>
      </c>
      <c r="G13" s="92">
        <v>101.62</v>
      </c>
    </row>
    <row r="14" spans="1:7" ht="75">
      <c r="A14" s="85"/>
      <c r="B14" s="64" t="s">
        <v>125</v>
      </c>
      <c r="C14" s="91"/>
      <c r="D14" s="89">
        <v>103.6</v>
      </c>
      <c r="E14" s="92">
        <v>103.8</v>
      </c>
      <c r="F14" s="92">
        <v>104</v>
      </c>
      <c r="G14" s="92">
        <v>104.1</v>
      </c>
    </row>
    <row r="15" spans="1:7" ht="15.75">
      <c r="A15" s="93" t="s">
        <v>6</v>
      </c>
      <c r="B15" s="161"/>
      <c r="C15" s="162"/>
      <c r="D15" s="162"/>
      <c r="E15" s="162"/>
      <c r="F15" s="162"/>
      <c r="G15" s="191"/>
    </row>
    <row r="16" spans="1:7" ht="15.75">
      <c r="A16" s="72" t="s">
        <v>38</v>
      </c>
      <c r="B16" s="161"/>
      <c r="C16" s="162"/>
      <c r="D16" s="162"/>
      <c r="E16" s="162"/>
      <c r="F16" s="162"/>
      <c r="G16" s="191"/>
    </row>
    <row r="17" spans="1:7" ht="15.75">
      <c r="A17" s="57" t="s">
        <v>8</v>
      </c>
      <c r="B17" s="58" t="s">
        <v>15</v>
      </c>
      <c r="C17" s="94">
        <v>215</v>
      </c>
      <c r="D17" s="95">
        <f>D18*D19/100</f>
        <v>240.537055</v>
      </c>
      <c r="E17" s="95">
        <f>E18*D19*E19/10000</f>
        <v>266.4428958235</v>
      </c>
      <c r="F17" s="95">
        <f>F18*D19*E19*F19/1000000</f>
        <v>272.33261603567854</v>
      </c>
      <c r="G17" s="95">
        <f>G18*D19*E19*F19*G19/100000000</f>
        <v>284.93426317749754</v>
      </c>
    </row>
    <row r="18" spans="1:7" ht="15.75">
      <c r="A18" s="59" t="s">
        <v>123</v>
      </c>
      <c r="B18" s="58" t="s">
        <v>15</v>
      </c>
      <c r="C18" s="96">
        <v>215</v>
      </c>
      <c r="D18" s="95">
        <f>C18*D20/100</f>
        <v>238.865</v>
      </c>
      <c r="E18" s="95">
        <f>D18*E20/100</f>
        <v>262.7515</v>
      </c>
      <c r="F18" s="95">
        <f>E18*F20/100</f>
        <v>266.69277250000005</v>
      </c>
      <c r="G18" s="95">
        <f>F18*G20/100</f>
        <v>277.0937906275001</v>
      </c>
    </row>
    <row r="19" spans="1:7" ht="73.5" customHeight="1">
      <c r="A19" s="59" t="s">
        <v>124</v>
      </c>
      <c r="B19" s="58" t="s">
        <v>32</v>
      </c>
      <c r="C19" s="96"/>
      <c r="D19" s="97">
        <v>100.7</v>
      </c>
      <c r="E19" s="97">
        <v>100.7</v>
      </c>
      <c r="F19" s="97">
        <v>100.7</v>
      </c>
      <c r="G19" s="97">
        <v>100.7</v>
      </c>
    </row>
    <row r="20" spans="1:7" ht="75">
      <c r="A20" s="57"/>
      <c r="B20" s="64" t="s">
        <v>125</v>
      </c>
      <c r="C20" s="98"/>
      <c r="D20" s="97">
        <v>111.1</v>
      </c>
      <c r="E20" s="97">
        <v>110</v>
      </c>
      <c r="F20" s="97">
        <v>101.5</v>
      </c>
      <c r="G20" s="97">
        <v>103.9</v>
      </c>
    </row>
    <row r="21" spans="1:7" ht="15.75">
      <c r="A21" s="131" t="s">
        <v>39</v>
      </c>
      <c r="B21" s="189"/>
      <c r="C21" s="190"/>
      <c r="D21" s="190"/>
      <c r="E21" s="190"/>
      <c r="F21" s="190"/>
      <c r="G21" s="163"/>
    </row>
    <row r="22" spans="1:7" ht="15.75">
      <c r="A22" s="57" t="s">
        <v>8</v>
      </c>
      <c r="B22" s="58" t="s">
        <v>15</v>
      </c>
      <c r="C22" s="94">
        <v>1257.2</v>
      </c>
      <c r="D22" s="95">
        <f>D23*D24/100</f>
        <v>1281.1999480000004</v>
      </c>
      <c r="E22" s="95">
        <f>E23*D24*E24/10000</f>
        <v>1313.3760034940722</v>
      </c>
      <c r="F22" s="95">
        <f>F23*D24*E24*F24/1000000</f>
        <v>1366.4350806592292</v>
      </c>
      <c r="G22" s="95">
        <f>G23*D24*E24*F24*G24/100000000</f>
        <v>1423.0328217001343</v>
      </c>
    </row>
    <row r="23" spans="1:7" ht="15.75">
      <c r="A23" s="59" t="s">
        <v>123</v>
      </c>
      <c r="B23" s="58" t="s">
        <v>15</v>
      </c>
      <c r="C23" s="96">
        <v>1257.2</v>
      </c>
      <c r="D23" s="95">
        <f>C23*D25/100</f>
        <v>1269.7720000000002</v>
      </c>
      <c r="E23" s="95">
        <f>D23*E25/100</f>
        <v>1277.390632</v>
      </c>
      <c r="F23" s="95">
        <f>E23*F25/100</f>
        <v>1304.215835272</v>
      </c>
      <c r="G23" s="95">
        <f>F23*G25/100</f>
        <v>1331.6043678127119</v>
      </c>
    </row>
    <row r="24" spans="1:7" ht="73.5" customHeight="1">
      <c r="A24" s="59" t="s">
        <v>124</v>
      </c>
      <c r="B24" s="58" t="s">
        <v>32</v>
      </c>
      <c r="C24" s="96"/>
      <c r="D24" s="97">
        <v>100.9</v>
      </c>
      <c r="E24" s="97">
        <v>101.9</v>
      </c>
      <c r="F24" s="97">
        <v>101.9</v>
      </c>
      <c r="G24" s="97">
        <v>102</v>
      </c>
    </row>
    <row r="25" spans="1:7" ht="75">
      <c r="A25" s="57"/>
      <c r="B25" s="64" t="s">
        <v>125</v>
      </c>
      <c r="C25" s="98"/>
      <c r="D25" s="97">
        <v>101</v>
      </c>
      <c r="E25" s="97">
        <v>100.6</v>
      </c>
      <c r="F25" s="97">
        <v>102.1</v>
      </c>
      <c r="G25" s="97">
        <v>102.1</v>
      </c>
    </row>
    <row r="26" spans="1:7" ht="15.75">
      <c r="A26" s="72" t="s">
        <v>40</v>
      </c>
      <c r="B26" s="189"/>
      <c r="C26" s="190"/>
      <c r="D26" s="190"/>
      <c r="E26" s="190"/>
      <c r="F26" s="190"/>
      <c r="G26" s="163"/>
    </row>
    <row r="27" spans="1:7" ht="15.75">
      <c r="A27" s="57" t="s">
        <v>8</v>
      </c>
      <c r="B27" s="58" t="s">
        <v>15</v>
      </c>
      <c r="C27" s="101"/>
      <c r="D27" s="102"/>
      <c r="E27" s="102"/>
      <c r="F27" s="102"/>
      <c r="G27" s="102"/>
    </row>
    <row r="28" spans="1:7" ht="15.75">
      <c r="A28" s="59" t="s">
        <v>123</v>
      </c>
      <c r="B28" s="58" t="s">
        <v>15</v>
      </c>
      <c r="C28" s="98"/>
      <c r="D28" s="102"/>
      <c r="E28" s="102"/>
      <c r="F28" s="102"/>
      <c r="G28" s="102"/>
    </row>
    <row r="29" spans="1:7" ht="15.75">
      <c r="A29" s="59" t="s">
        <v>124</v>
      </c>
      <c r="B29" s="58" t="s">
        <v>32</v>
      </c>
      <c r="C29" s="98"/>
      <c r="D29" s="102"/>
      <c r="E29" s="102"/>
      <c r="F29" s="102"/>
      <c r="G29" s="102"/>
    </row>
    <row r="30" spans="1:7" ht="75">
      <c r="A30" s="57"/>
      <c r="B30" s="64" t="s">
        <v>125</v>
      </c>
      <c r="C30" s="98"/>
      <c r="D30" s="102"/>
      <c r="E30" s="102"/>
      <c r="F30" s="102"/>
      <c r="G30" s="102"/>
    </row>
    <row r="31" spans="1:7" ht="15.75">
      <c r="A31" s="72" t="s">
        <v>41</v>
      </c>
      <c r="B31" s="189"/>
      <c r="C31" s="190"/>
      <c r="D31" s="190"/>
      <c r="E31" s="190"/>
      <c r="F31" s="190"/>
      <c r="G31" s="163"/>
    </row>
    <row r="32" spans="1:7" ht="15.75">
      <c r="A32" s="57" t="s">
        <v>8</v>
      </c>
      <c r="B32" s="58" t="s">
        <v>15</v>
      </c>
      <c r="C32" s="94">
        <v>598</v>
      </c>
      <c r="D32" s="95">
        <f>D33*D34/100</f>
        <v>626.4181560000001</v>
      </c>
      <c r="E32" s="95">
        <f>E33*E34*D34/10000</f>
        <v>650.3855410667162</v>
      </c>
      <c r="F32" s="95">
        <f>F33*F34*E34*D34/1000000</f>
        <v>669.9159684794085</v>
      </c>
      <c r="G32" s="95">
        <f>G33*G34*F34*E34*D34/100000000</f>
        <v>682.6564303679498</v>
      </c>
    </row>
    <row r="33" spans="1:7" ht="15.75">
      <c r="A33" s="59" t="s">
        <v>123</v>
      </c>
      <c r="B33" s="58" t="s">
        <v>15</v>
      </c>
      <c r="C33" s="96">
        <v>598</v>
      </c>
      <c r="D33" s="95">
        <f>C33*D35/100</f>
        <v>608.764</v>
      </c>
      <c r="E33" s="95">
        <f>D33*E35/100</f>
        <v>614.242876</v>
      </c>
      <c r="F33" s="95">
        <f>E33*F35/100</f>
        <v>632.0559194040001</v>
      </c>
      <c r="G33" s="95">
        <f>F33*G35/100</f>
        <v>643.432925953272</v>
      </c>
    </row>
    <row r="34" spans="1:7" ht="73.5" customHeight="1">
      <c r="A34" s="59" t="s">
        <v>124</v>
      </c>
      <c r="B34" s="58" t="s">
        <v>32</v>
      </c>
      <c r="C34" s="98"/>
      <c r="D34" s="97">
        <v>102.9</v>
      </c>
      <c r="E34" s="157">
        <v>102.9</v>
      </c>
      <c r="F34" s="97">
        <v>100.1</v>
      </c>
      <c r="G34" s="97">
        <v>100.1</v>
      </c>
    </row>
    <row r="35" spans="1:7" ht="75">
      <c r="A35" s="57"/>
      <c r="B35" s="64" t="s">
        <v>125</v>
      </c>
      <c r="C35" s="98"/>
      <c r="D35" s="97">
        <v>101.8</v>
      </c>
      <c r="E35" s="97">
        <v>100.9</v>
      </c>
      <c r="F35" s="97">
        <v>102.9</v>
      </c>
      <c r="G35" s="97">
        <v>101.8</v>
      </c>
    </row>
    <row r="36" spans="1:7" ht="15.75">
      <c r="A36" s="72" t="s">
        <v>42</v>
      </c>
      <c r="B36" s="164"/>
      <c r="C36" s="165"/>
      <c r="D36" s="165"/>
      <c r="E36" s="165"/>
      <c r="F36" s="165"/>
      <c r="G36" s="159"/>
    </row>
    <row r="37" spans="1:7" ht="15.75">
      <c r="A37" s="57" t="s">
        <v>8</v>
      </c>
      <c r="B37" s="58" t="s">
        <v>15</v>
      </c>
      <c r="C37" s="94">
        <v>6782</v>
      </c>
      <c r="D37" s="95">
        <f>D38*D39/100</f>
        <v>7325.7807600000015</v>
      </c>
      <c r="E37" s="95">
        <f>E38*D39*E39/10000</f>
        <v>7827.823841263561</v>
      </c>
      <c r="F37" s="95">
        <f>F38*D39*E39*F39/1000000</f>
        <v>8372.170711185028</v>
      </c>
      <c r="G37" s="95">
        <f>G38*D39*E39*F39*G39/100000000</f>
        <v>9034.585230024702</v>
      </c>
    </row>
    <row r="38" spans="1:7" ht="15.75">
      <c r="A38" s="59" t="s">
        <v>123</v>
      </c>
      <c r="B38" s="58" t="s">
        <v>15</v>
      </c>
      <c r="C38" s="96">
        <v>6782</v>
      </c>
      <c r="D38" s="95">
        <f>C38*D40/100</f>
        <v>7182.138000000001</v>
      </c>
      <c r="E38" s="95">
        <f>D38*E40/100</f>
        <v>7605.884142000001</v>
      </c>
      <c r="F38" s="95">
        <f>E38*F40/100</f>
        <v>8062.237190520001</v>
      </c>
      <c r="G38" s="95">
        <f>F38*G40/100</f>
        <v>8537.909184760681</v>
      </c>
    </row>
    <row r="39" spans="1:7" ht="75.75" customHeight="1">
      <c r="A39" s="59" t="s">
        <v>124</v>
      </c>
      <c r="B39" s="58" t="s">
        <v>32</v>
      </c>
      <c r="C39" s="96"/>
      <c r="D39" s="97">
        <v>102</v>
      </c>
      <c r="E39" s="97">
        <v>100.9</v>
      </c>
      <c r="F39" s="97">
        <v>100.9</v>
      </c>
      <c r="G39" s="97">
        <v>101.9</v>
      </c>
    </row>
    <row r="40" spans="1:7" ht="75">
      <c r="A40" s="57"/>
      <c r="B40" s="64" t="s">
        <v>125</v>
      </c>
      <c r="C40" s="96"/>
      <c r="D40" s="97">
        <v>105.9</v>
      </c>
      <c r="E40" s="97">
        <v>105.9</v>
      </c>
      <c r="F40" s="97">
        <v>106</v>
      </c>
      <c r="G40" s="97">
        <v>105.9</v>
      </c>
    </row>
    <row r="41" spans="1:7" ht="31.5">
      <c r="A41" s="72" t="s">
        <v>107</v>
      </c>
      <c r="B41" s="189"/>
      <c r="C41" s="190"/>
      <c r="D41" s="190"/>
      <c r="E41" s="190"/>
      <c r="F41" s="190"/>
      <c r="G41" s="163"/>
    </row>
    <row r="42" spans="1:7" ht="15.75">
      <c r="A42" s="57" t="s">
        <v>8</v>
      </c>
      <c r="B42" s="58" t="s">
        <v>15</v>
      </c>
      <c r="C42" s="94">
        <v>22</v>
      </c>
      <c r="D42" s="103">
        <f>D43*D44/100</f>
        <v>24.41164</v>
      </c>
      <c r="E42" s="103">
        <f>E43*E44*D44/10000</f>
        <v>24.655756399999998</v>
      </c>
      <c r="F42" s="103">
        <f>F43*F44*E44*D44/1000000</f>
        <v>26.1537415358384</v>
      </c>
      <c r="G42" s="103">
        <f>G43*G44*F44*E44*D44/100000000</f>
        <v>26.755277591162677</v>
      </c>
    </row>
    <row r="43" spans="1:7" ht="15.75">
      <c r="A43" s="59" t="s">
        <v>123</v>
      </c>
      <c r="B43" s="58" t="s">
        <v>15</v>
      </c>
      <c r="C43" s="96">
        <v>22</v>
      </c>
      <c r="D43" s="103">
        <f>C43*D45/100</f>
        <v>23.98</v>
      </c>
      <c r="E43" s="103">
        <f>D43*E45/100</f>
        <v>23.98</v>
      </c>
      <c r="F43" s="103">
        <f>E43*F45/100</f>
        <v>24.98716</v>
      </c>
      <c r="G43" s="103">
        <f>F43*G45/100</f>
        <v>24.98716</v>
      </c>
    </row>
    <row r="44" spans="1:7" ht="75" customHeight="1">
      <c r="A44" s="59" t="s">
        <v>124</v>
      </c>
      <c r="B44" s="58" t="s">
        <v>32</v>
      </c>
      <c r="C44" s="98"/>
      <c r="D44" s="97">
        <v>101.8</v>
      </c>
      <c r="E44" s="97">
        <v>101</v>
      </c>
      <c r="F44" s="97">
        <v>101.8</v>
      </c>
      <c r="G44" s="97">
        <v>102.3</v>
      </c>
    </row>
    <row r="45" spans="1:7" ht="75">
      <c r="A45" s="57"/>
      <c r="B45" s="64" t="s">
        <v>125</v>
      </c>
      <c r="C45" s="98"/>
      <c r="D45" s="97">
        <v>109</v>
      </c>
      <c r="E45" s="97">
        <v>100</v>
      </c>
      <c r="F45" s="97">
        <v>104.2</v>
      </c>
      <c r="G45" s="97">
        <v>100</v>
      </c>
    </row>
    <row r="46" spans="1:7" ht="15.75">
      <c r="A46" s="72" t="s">
        <v>108</v>
      </c>
      <c r="B46" s="189"/>
      <c r="C46" s="190"/>
      <c r="D46" s="190"/>
      <c r="E46" s="190"/>
      <c r="F46" s="190"/>
      <c r="G46" s="163"/>
    </row>
    <row r="47" spans="1:7" ht="15.75">
      <c r="A47" s="57" t="s">
        <v>8</v>
      </c>
      <c r="B47" s="58" t="s">
        <v>15</v>
      </c>
      <c r="C47" s="94">
        <v>170</v>
      </c>
      <c r="D47" s="103">
        <f>D48*D49/100</f>
        <v>176.52137</v>
      </c>
      <c r="E47" s="103">
        <f>E48*D49*E49/10000</f>
        <v>179.71305289097003</v>
      </c>
      <c r="F47" s="103">
        <f>F48*D49*E49*F49/1000000</f>
        <v>186.2409498241815</v>
      </c>
      <c r="G47" s="103">
        <f>G48*D49*E49*F49*G49/100000000</f>
        <v>193.0059660855951</v>
      </c>
    </row>
    <row r="48" spans="1:7" ht="15.75">
      <c r="A48" s="59" t="s">
        <v>123</v>
      </c>
      <c r="B48" s="58" t="s">
        <v>15</v>
      </c>
      <c r="C48" s="96">
        <v>170</v>
      </c>
      <c r="D48" s="103">
        <f>C48*D50/100</f>
        <v>173.23</v>
      </c>
      <c r="E48" s="103">
        <f>D48*E50/100</f>
        <v>174.78906999999998</v>
      </c>
      <c r="F48" s="103">
        <f>E48*F50/100</f>
        <v>177.93527325999995</v>
      </c>
      <c r="G48" s="103">
        <f>F48*G50/100</f>
        <v>181.13810817867994</v>
      </c>
    </row>
    <row r="49" spans="1:7" ht="75.75" customHeight="1">
      <c r="A49" s="59" t="s">
        <v>124</v>
      </c>
      <c r="B49" s="58" t="s">
        <v>32</v>
      </c>
      <c r="C49" s="96"/>
      <c r="D49" s="97">
        <v>101.9</v>
      </c>
      <c r="E49" s="97">
        <v>100.9</v>
      </c>
      <c r="F49" s="97">
        <v>101.8</v>
      </c>
      <c r="G49" s="97">
        <v>101.8</v>
      </c>
    </row>
    <row r="50" spans="1:7" ht="75">
      <c r="A50" s="57"/>
      <c r="B50" s="64" t="s">
        <v>125</v>
      </c>
      <c r="C50" s="98"/>
      <c r="D50" s="97">
        <v>101.9</v>
      </c>
      <c r="E50" s="97">
        <v>100.9</v>
      </c>
      <c r="F50" s="97">
        <v>101.8</v>
      </c>
      <c r="G50" s="97">
        <v>101.8</v>
      </c>
    </row>
    <row r="51" spans="1:7" ht="15.75">
      <c r="A51" s="72" t="s">
        <v>43</v>
      </c>
      <c r="B51" s="189"/>
      <c r="C51" s="190"/>
      <c r="D51" s="190"/>
      <c r="E51" s="190"/>
      <c r="F51" s="190"/>
      <c r="G51" s="163"/>
    </row>
    <row r="52" spans="1:7" ht="15.75">
      <c r="A52" s="57" t="s">
        <v>8</v>
      </c>
      <c r="B52" s="58" t="s">
        <v>15</v>
      </c>
      <c r="C52" s="101"/>
      <c r="D52" s="102"/>
      <c r="E52" s="102"/>
      <c r="F52" s="102"/>
      <c r="G52" s="102"/>
    </row>
    <row r="53" spans="1:7" ht="15.75">
      <c r="A53" s="59" t="s">
        <v>123</v>
      </c>
      <c r="B53" s="58" t="s">
        <v>15</v>
      </c>
      <c r="C53" s="98"/>
      <c r="D53" s="102"/>
      <c r="E53" s="102"/>
      <c r="F53" s="102"/>
      <c r="G53" s="102"/>
    </row>
    <row r="54" spans="1:7" ht="76.5" customHeight="1">
      <c r="A54" s="59" t="s">
        <v>124</v>
      </c>
      <c r="B54" s="58" t="s">
        <v>32</v>
      </c>
      <c r="C54" s="98"/>
      <c r="D54" s="102"/>
      <c r="E54" s="102"/>
      <c r="F54" s="102"/>
      <c r="G54" s="102"/>
    </row>
    <row r="55" spans="1:7" ht="75">
      <c r="A55" s="57"/>
      <c r="B55" s="64" t="s">
        <v>125</v>
      </c>
      <c r="C55" s="98"/>
      <c r="D55" s="102"/>
      <c r="E55" s="102"/>
      <c r="F55" s="102"/>
      <c r="G55" s="102"/>
    </row>
    <row r="56" spans="1:7" ht="15.75">
      <c r="A56" s="72" t="s">
        <v>44</v>
      </c>
      <c r="B56" s="189"/>
      <c r="C56" s="190"/>
      <c r="D56" s="190"/>
      <c r="E56" s="190"/>
      <c r="F56" s="190"/>
      <c r="G56" s="163"/>
    </row>
    <row r="57" spans="1:7" ht="15.75">
      <c r="A57" s="57" t="s">
        <v>8</v>
      </c>
      <c r="B57" s="58" t="s">
        <v>15</v>
      </c>
      <c r="C57" s="94">
        <v>422</v>
      </c>
      <c r="D57" s="103">
        <f>D58*D59/100</f>
        <v>454.97508</v>
      </c>
      <c r="E57" s="103">
        <f>E58*E59*D59/10000</f>
        <v>503.75022847632005</v>
      </c>
      <c r="F57" s="103">
        <f>F58*F59*E59*D59/1000000</f>
        <v>537.5443125536539</v>
      </c>
      <c r="G57" s="103">
        <f>G58*G59*F59*E59*D59/100000000</f>
        <v>579.0830493062375</v>
      </c>
    </row>
    <row r="58" spans="1:7" ht="15.75">
      <c r="A58" s="59" t="s">
        <v>123</v>
      </c>
      <c r="B58" s="58" t="s">
        <v>15</v>
      </c>
      <c r="C58" s="96">
        <v>422</v>
      </c>
      <c r="D58" s="103">
        <f>C58*D60/100</f>
        <v>446.05400000000003</v>
      </c>
      <c r="E58" s="103">
        <f>D58*E60/100</f>
        <v>479.95410400000003</v>
      </c>
      <c r="F58" s="103">
        <f>E58*F60/100</f>
        <v>496.75249764</v>
      </c>
      <c r="G58" s="103">
        <f>F58*G60/100</f>
        <v>522.08687501964</v>
      </c>
    </row>
    <row r="59" spans="1:7" ht="76.5" customHeight="1">
      <c r="A59" s="59" t="s">
        <v>124</v>
      </c>
      <c r="B59" s="58" t="s">
        <v>32</v>
      </c>
      <c r="C59" s="96"/>
      <c r="D59" s="97">
        <v>102</v>
      </c>
      <c r="E59" s="97">
        <v>102.9</v>
      </c>
      <c r="F59" s="97">
        <v>103.1</v>
      </c>
      <c r="G59" s="97">
        <v>102.5</v>
      </c>
    </row>
    <row r="60" spans="1:7" ht="75">
      <c r="A60" s="57"/>
      <c r="B60" s="64" t="s">
        <v>125</v>
      </c>
      <c r="C60" s="96"/>
      <c r="D60" s="97">
        <v>105.7</v>
      </c>
      <c r="E60" s="97">
        <v>107.6</v>
      </c>
      <c r="F60" s="97">
        <v>103.5</v>
      </c>
      <c r="G60" s="97">
        <v>105.1</v>
      </c>
    </row>
    <row r="61" spans="1:7" ht="15.75">
      <c r="A61" s="72" t="s">
        <v>45</v>
      </c>
      <c r="B61" s="189"/>
      <c r="C61" s="190"/>
      <c r="D61" s="190"/>
      <c r="E61" s="190"/>
      <c r="F61" s="190"/>
      <c r="G61" s="163"/>
    </row>
    <row r="62" spans="1:7" ht="15.75">
      <c r="A62" s="57" t="s">
        <v>8</v>
      </c>
      <c r="B62" s="58" t="s">
        <v>15</v>
      </c>
      <c r="C62" s="101"/>
      <c r="D62" s="102"/>
      <c r="E62" s="102"/>
      <c r="F62" s="102"/>
      <c r="G62" s="102"/>
    </row>
    <row r="63" spans="1:7" ht="15.75">
      <c r="A63" s="59" t="s">
        <v>123</v>
      </c>
      <c r="B63" s="58" t="s">
        <v>15</v>
      </c>
      <c r="C63" s="98"/>
      <c r="D63" s="102"/>
      <c r="E63" s="102"/>
      <c r="F63" s="102"/>
      <c r="G63" s="102"/>
    </row>
    <row r="64" spans="1:7" ht="77.25" customHeight="1">
      <c r="A64" s="59" t="s">
        <v>124</v>
      </c>
      <c r="B64" s="58" t="s">
        <v>32</v>
      </c>
      <c r="C64" s="98"/>
      <c r="D64" s="102"/>
      <c r="E64" s="102"/>
      <c r="F64" s="102"/>
      <c r="G64" s="102"/>
    </row>
    <row r="65" spans="1:7" ht="75">
      <c r="A65" s="57"/>
      <c r="B65" s="64" t="s">
        <v>125</v>
      </c>
      <c r="C65" s="98"/>
      <c r="D65" s="102"/>
      <c r="E65" s="102"/>
      <c r="F65" s="102"/>
      <c r="G65" s="102"/>
    </row>
    <row r="66" spans="1:7" ht="15.75">
      <c r="A66" s="72" t="s">
        <v>46</v>
      </c>
      <c r="B66" s="189"/>
      <c r="C66" s="190"/>
      <c r="D66" s="190"/>
      <c r="E66" s="190"/>
      <c r="F66" s="190"/>
      <c r="G66" s="163"/>
    </row>
    <row r="67" spans="1:7" ht="15.75">
      <c r="A67" s="57" t="s">
        <v>8</v>
      </c>
      <c r="B67" s="58" t="s">
        <v>15</v>
      </c>
      <c r="C67" s="94">
        <v>258</v>
      </c>
      <c r="D67" s="103">
        <f>D68*D69/100</f>
        <v>269.2101</v>
      </c>
      <c r="E67" s="103">
        <f>E68*D69*E69/10000</f>
        <v>279.262405134</v>
      </c>
      <c r="F67" s="103">
        <f>F68*D69*E69*F69/1000000</f>
        <v>294.2437161198186</v>
      </c>
      <c r="G67" s="103">
        <f>G68*D69*E69*F69*G69/100000000</f>
        <v>350.2930246286183</v>
      </c>
    </row>
    <row r="68" spans="1:7" ht="15.75">
      <c r="A68" s="59" t="s">
        <v>123</v>
      </c>
      <c r="B68" s="58" t="s">
        <v>15</v>
      </c>
      <c r="C68" s="96">
        <v>258</v>
      </c>
      <c r="D68" s="103">
        <f>C68*D70/100</f>
        <v>264.45</v>
      </c>
      <c r="E68" s="103">
        <f>D68*E70/100</f>
        <v>268.94565</v>
      </c>
      <c r="F68" s="103">
        <f>E68*F70/100</f>
        <v>278.08980210000004</v>
      </c>
      <c r="G68" s="103">
        <f>F68*G70/100</f>
        <v>324.2527092486</v>
      </c>
    </row>
    <row r="69" spans="1:7" ht="75" customHeight="1">
      <c r="A69" s="59" t="s">
        <v>124</v>
      </c>
      <c r="B69" s="58" t="s">
        <v>32</v>
      </c>
      <c r="C69" s="98"/>
      <c r="D69" s="97">
        <v>101.8</v>
      </c>
      <c r="E69" s="97">
        <v>102</v>
      </c>
      <c r="F69" s="97">
        <v>101.9</v>
      </c>
      <c r="G69" s="97">
        <v>102.1</v>
      </c>
    </row>
    <row r="70" spans="1:7" ht="75">
      <c r="A70" s="57"/>
      <c r="B70" s="64" t="s">
        <v>125</v>
      </c>
      <c r="C70" s="98"/>
      <c r="D70" s="97">
        <v>102.5</v>
      </c>
      <c r="E70" s="97">
        <v>101.7</v>
      </c>
      <c r="F70" s="97">
        <v>103.4</v>
      </c>
      <c r="G70" s="97">
        <v>116.6</v>
      </c>
    </row>
    <row r="71" spans="1:7" ht="15.75">
      <c r="A71" s="72" t="s">
        <v>47</v>
      </c>
      <c r="B71" s="189"/>
      <c r="C71" s="190"/>
      <c r="D71" s="190"/>
      <c r="E71" s="190"/>
      <c r="F71" s="190"/>
      <c r="G71" s="163"/>
    </row>
    <row r="72" spans="1:7" ht="15.75">
      <c r="A72" s="57" t="s">
        <v>8</v>
      </c>
      <c r="B72" s="58" t="s">
        <v>15</v>
      </c>
      <c r="C72" s="101"/>
      <c r="D72" s="102"/>
      <c r="E72" s="102"/>
      <c r="F72" s="102"/>
      <c r="G72" s="102"/>
    </row>
    <row r="73" spans="1:7" ht="15.75">
      <c r="A73" s="59" t="s">
        <v>123</v>
      </c>
      <c r="B73" s="58" t="s">
        <v>15</v>
      </c>
      <c r="C73" s="98"/>
      <c r="D73" s="102"/>
      <c r="E73" s="102"/>
      <c r="F73" s="102"/>
      <c r="G73" s="102"/>
    </row>
    <row r="74" spans="1:7" ht="75" customHeight="1">
      <c r="A74" s="59" t="s">
        <v>124</v>
      </c>
      <c r="B74" s="58" t="s">
        <v>32</v>
      </c>
      <c r="C74" s="98"/>
      <c r="D74" s="102"/>
      <c r="E74" s="102"/>
      <c r="F74" s="102"/>
      <c r="G74" s="102"/>
    </row>
    <row r="75" spans="1:7" ht="75">
      <c r="A75" s="57"/>
      <c r="B75" s="64" t="s">
        <v>125</v>
      </c>
      <c r="C75" s="98"/>
      <c r="D75" s="102"/>
      <c r="E75" s="102"/>
      <c r="F75" s="102"/>
      <c r="G75" s="102"/>
    </row>
    <row r="76" spans="1:7" ht="15.75">
      <c r="A76" s="72" t="s">
        <v>109</v>
      </c>
      <c r="B76" s="189"/>
      <c r="C76" s="190"/>
      <c r="D76" s="190"/>
      <c r="E76" s="190"/>
      <c r="F76" s="190"/>
      <c r="G76" s="163"/>
    </row>
    <row r="77" spans="1:7" ht="15.75">
      <c r="A77" s="57" t="s">
        <v>8</v>
      </c>
      <c r="B77" s="58" t="s">
        <v>15</v>
      </c>
      <c r="C77" s="94">
        <v>2792</v>
      </c>
      <c r="D77" s="103">
        <f>D78*D79/100</f>
        <v>2814.3695040000002</v>
      </c>
      <c r="E77" s="103">
        <f>E78*D79*E79/10000</f>
        <v>2865.1857597642243</v>
      </c>
      <c r="F77" s="103">
        <f>F78*D79*E79*F79/1000000</f>
        <v>2934.351344004933</v>
      </c>
      <c r="G77" s="103">
        <f>G78*D79*E79*F79*G79/100000000</f>
        <v>2978.4957256241432</v>
      </c>
    </row>
    <row r="78" spans="1:7" ht="15.75">
      <c r="A78" s="59" t="s">
        <v>123</v>
      </c>
      <c r="B78" s="58" t="s">
        <v>15</v>
      </c>
      <c r="C78" s="96">
        <v>2792</v>
      </c>
      <c r="D78" s="103">
        <f>C78*D80/100</f>
        <v>2808.752</v>
      </c>
      <c r="E78" s="103">
        <f>D78*E80/100</f>
        <v>2848.074528</v>
      </c>
      <c r="F78" s="103">
        <f>E78*F80/100</f>
        <v>2887.9475713920006</v>
      </c>
      <c r="G78" s="103">
        <f>F78*G80/100</f>
        <v>2899.4993616775687</v>
      </c>
    </row>
    <row r="79" spans="1:7" ht="74.25" customHeight="1">
      <c r="A79" s="59" t="s">
        <v>124</v>
      </c>
      <c r="B79" s="58" t="s">
        <v>32</v>
      </c>
      <c r="C79" s="96"/>
      <c r="D79" s="97">
        <v>100.2</v>
      </c>
      <c r="E79" s="104">
        <v>100.4</v>
      </c>
      <c r="F79" s="104">
        <v>101</v>
      </c>
      <c r="G79" s="104">
        <v>101.1</v>
      </c>
    </row>
    <row r="80" spans="1:7" ht="75">
      <c r="A80" s="57"/>
      <c r="B80" s="64" t="s">
        <v>125</v>
      </c>
      <c r="C80" s="98"/>
      <c r="D80" s="104">
        <v>100.6</v>
      </c>
      <c r="E80" s="104">
        <v>101.4</v>
      </c>
      <c r="F80" s="104">
        <v>101.4</v>
      </c>
      <c r="G80" s="104">
        <v>100.4</v>
      </c>
    </row>
    <row r="81" spans="1:7" ht="15.75">
      <c r="A81" s="65" t="s">
        <v>110</v>
      </c>
      <c r="B81" s="83"/>
      <c r="C81" s="99"/>
      <c r="D81" s="99"/>
      <c r="E81" s="99"/>
      <c r="F81" s="99"/>
      <c r="G81" s="100"/>
    </row>
    <row r="82" spans="1:7" ht="15.75">
      <c r="A82" s="57" t="s">
        <v>8</v>
      </c>
      <c r="B82" s="58" t="s">
        <v>15</v>
      </c>
      <c r="C82" s="101"/>
      <c r="D82" s="102"/>
      <c r="E82" s="102"/>
      <c r="F82" s="102"/>
      <c r="G82" s="102"/>
    </row>
    <row r="83" spans="1:7" ht="15.75">
      <c r="A83" s="59" t="s">
        <v>123</v>
      </c>
      <c r="B83" s="58" t="s">
        <v>15</v>
      </c>
      <c r="C83" s="98"/>
      <c r="D83" s="102"/>
      <c r="E83" s="102"/>
      <c r="F83" s="102"/>
      <c r="G83" s="102"/>
    </row>
    <row r="84" spans="1:7" ht="73.5" customHeight="1">
      <c r="A84" s="59" t="s">
        <v>124</v>
      </c>
      <c r="B84" s="58" t="s">
        <v>32</v>
      </c>
      <c r="C84" s="98"/>
      <c r="D84" s="102"/>
      <c r="E84" s="102"/>
      <c r="F84" s="102"/>
      <c r="G84" s="102"/>
    </row>
    <row r="85" spans="1:7" ht="75">
      <c r="A85" s="57"/>
      <c r="B85" s="64" t="s">
        <v>125</v>
      </c>
      <c r="C85" s="98"/>
      <c r="D85" s="102"/>
      <c r="E85" s="102"/>
      <c r="F85" s="102"/>
      <c r="G85" s="102"/>
    </row>
    <row r="86" spans="1:7" ht="15.75">
      <c r="A86" s="72" t="s">
        <v>48</v>
      </c>
      <c r="B86" s="189"/>
      <c r="C86" s="190"/>
      <c r="D86" s="190"/>
      <c r="E86" s="190"/>
      <c r="F86" s="190"/>
      <c r="G86" s="163"/>
    </row>
    <row r="87" spans="1:7" ht="15.75">
      <c r="A87" s="57" t="s">
        <v>8</v>
      </c>
      <c r="B87" s="58" t="s">
        <v>15</v>
      </c>
      <c r="C87" s="101"/>
      <c r="D87" s="102"/>
      <c r="E87" s="102"/>
      <c r="F87" s="102"/>
      <c r="G87" s="102"/>
    </row>
    <row r="88" spans="1:7" ht="15.75">
      <c r="A88" s="59" t="s">
        <v>123</v>
      </c>
      <c r="B88" s="58" t="s">
        <v>15</v>
      </c>
      <c r="C88" s="98"/>
      <c r="D88" s="102"/>
      <c r="E88" s="102"/>
      <c r="F88" s="102"/>
      <c r="G88" s="102"/>
    </row>
    <row r="89" spans="1:7" ht="75" customHeight="1">
      <c r="A89" s="59" t="s">
        <v>124</v>
      </c>
      <c r="B89" s="58" t="s">
        <v>32</v>
      </c>
      <c r="C89" s="98"/>
      <c r="D89" s="102"/>
      <c r="E89" s="102"/>
      <c r="F89" s="102"/>
      <c r="G89" s="102"/>
    </row>
    <row r="90" spans="1:7" ht="75">
      <c r="A90" s="57"/>
      <c r="B90" s="64" t="s">
        <v>125</v>
      </c>
      <c r="C90" s="98"/>
      <c r="D90" s="102"/>
      <c r="E90" s="102"/>
      <c r="F90" s="102"/>
      <c r="G90" s="102"/>
    </row>
    <row r="92" ht="15.75">
      <c r="B92" s="5"/>
    </row>
    <row r="95" ht="15.75">
      <c r="A95" s="4"/>
    </row>
    <row r="97" ht="15.75">
      <c r="B97" s="5"/>
    </row>
    <row r="99" spans="1:2" ht="15.75">
      <c r="A99" s="2"/>
      <c r="B99" s="2"/>
    </row>
    <row r="100" ht="15.75">
      <c r="A100" s="4"/>
    </row>
    <row r="102" ht="15.75">
      <c r="B102" s="5"/>
    </row>
    <row r="104" spans="1:2" ht="15.75">
      <c r="A104" s="2"/>
      <c r="B104" s="2"/>
    </row>
    <row r="105" ht="15.75">
      <c r="A105" s="4"/>
    </row>
    <row r="107" ht="15.75">
      <c r="B107" s="5"/>
    </row>
    <row r="109" spans="1:2" ht="15.75">
      <c r="A109" s="2"/>
      <c r="B109" s="2"/>
    </row>
    <row r="110" ht="15.75">
      <c r="A110" s="4"/>
    </row>
    <row r="112" ht="15.75">
      <c r="B112" s="5"/>
    </row>
    <row r="114" spans="1:2" ht="15.75">
      <c r="A114" s="2"/>
      <c r="B114" s="2"/>
    </row>
    <row r="115" ht="15.75">
      <c r="A115" s="4"/>
    </row>
    <row r="117" ht="15.75">
      <c r="B117" s="5"/>
    </row>
    <row r="119" spans="1:2" ht="15.75">
      <c r="A119" s="2"/>
      <c r="B119" s="2"/>
    </row>
    <row r="121" ht="15.75">
      <c r="B121" s="5"/>
    </row>
    <row r="123" spans="1:2" ht="15.75">
      <c r="A123" s="2"/>
      <c r="B123" s="2"/>
    </row>
    <row r="124" ht="15.75">
      <c r="A124" s="4"/>
    </row>
    <row r="126" ht="15.75">
      <c r="B126" s="5"/>
    </row>
    <row r="128" spans="1:2" ht="15.75">
      <c r="A128" s="2"/>
      <c r="B128" s="2"/>
    </row>
    <row r="129" ht="15.75">
      <c r="A129" s="4"/>
    </row>
    <row r="131" ht="15.75">
      <c r="B131" s="5"/>
    </row>
    <row r="133" spans="1:2" ht="15.75">
      <c r="A133" s="2"/>
      <c r="B133" s="2"/>
    </row>
    <row r="134" ht="15.75">
      <c r="A134" s="4"/>
    </row>
    <row r="136" ht="15.75">
      <c r="B136" s="5"/>
    </row>
    <row r="138" spans="1:2" ht="15.75">
      <c r="A138" s="2"/>
      <c r="B138" s="2"/>
    </row>
    <row r="139" ht="15.75">
      <c r="A139" s="4"/>
    </row>
    <row r="141" ht="15.75">
      <c r="B141" s="5"/>
    </row>
    <row r="143" spans="1:2" ht="15.75">
      <c r="A143" s="2"/>
      <c r="B143" s="2"/>
    </row>
    <row r="144" ht="15.75">
      <c r="A144" s="4"/>
    </row>
    <row r="146" ht="15.75">
      <c r="B146" s="5"/>
    </row>
    <row r="148" spans="1:2" ht="15.75">
      <c r="A148" s="2"/>
      <c r="B148" s="2"/>
    </row>
    <row r="149" ht="15.75">
      <c r="A149" s="4"/>
    </row>
    <row r="151" ht="15.75">
      <c r="B151" s="5"/>
    </row>
    <row r="153" spans="1:2" ht="15.75">
      <c r="A153" s="2"/>
      <c r="B153" s="2"/>
    </row>
    <row r="154" ht="15.75">
      <c r="A154" s="4"/>
    </row>
    <row r="156" ht="15.75">
      <c r="B156" s="5"/>
    </row>
  </sheetData>
  <sheetProtection/>
  <mergeCells count="19">
    <mergeCell ref="B16:G16"/>
    <mergeCell ref="B21:G21"/>
    <mergeCell ref="B26:G26"/>
    <mergeCell ref="B15:G15"/>
    <mergeCell ref="A7:A8"/>
    <mergeCell ref="B7:B8"/>
    <mergeCell ref="E8:G8"/>
    <mergeCell ref="B10:G10"/>
    <mergeCell ref="B31:G31"/>
    <mergeCell ref="B36:G36"/>
    <mergeCell ref="B41:G41"/>
    <mergeCell ref="B46:G46"/>
    <mergeCell ref="B71:G71"/>
    <mergeCell ref="B76:G76"/>
    <mergeCell ref="B86:G86"/>
    <mergeCell ref="B51:G51"/>
    <mergeCell ref="B56:G56"/>
    <mergeCell ref="B61:G61"/>
    <mergeCell ref="B66:G66"/>
  </mergeCells>
  <printOptions/>
  <pageMargins left="0.5118110236220472" right="0.1968503937007874" top="0.3937007874015748" bottom="0.4330708661417323" header="0.6299212598425197" footer="0.1968503937007874"/>
  <pageSetup horizontalDpi="600" verticalDpi="600" orientation="portrait" paperSize="9" scale="7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L45"/>
  <sheetViews>
    <sheetView tabSelected="1" zoomScalePageLayoutView="0" workbookViewId="0" topLeftCell="A22">
      <selection activeCell="I30" sqref="I30"/>
    </sheetView>
  </sheetViews>
  <sheetFormatPr defaultColWidth="9.00390625" defaultRowHeight="12.75"/>
  <cols>
    <col min="1" max="1" width="31.00390625" style="11" customWidth="1"/>
    <col min="2" max="2" width="5.50390625" style="11" customWidth="1"/>
    <col min="3" max="3" width="12.625" style="11" customWidth="1"/>
    <col min="4" max="4" width="13.00390625" style="11" customWidth="1"/>
    <col min="5" max="5" width="14.125" style="11" customWidth="1"/>
    <col min="6" max="6" width="12.625" style="11" customWidth="1"/>
    <col min="7" max="7" width="12.875" style="11" customWidth="1"/>
    <col min="8" max="16384" width="9.375" style="11" customWidth="1"/>
  </cols>
  <sheetData>
    <row r="2" spans="1:6" ht="15.75">
      <c r="A2" s="148" t="str">
        <f>товарооборот!A3</f>
        <v>Прогноз социально-экономического развития на период 2013 - 2015 годы</v>
      </c>
      <c r="B2" s="148"/>
      <c r="C2" s="148"/>
      <c r="D2" s="148"/>
      <c r="E2" s="148"/>
      <c r="F2" s="148" t="s">
        <v>68</v>
      </c>
    </row>
    <row r="3" spans="1:6" ht="19.5" customHeight="1">
      <c r="A3" s="148" t="str">
        <f>товарооборот!A5</f>
        <v>по Галичскому муниципальному району (городскому округу)</v>
      </c>
      <c r="B3" s="148"/>
      <c r="C3" s="148"/>
      <c r="D3" s="148"/>
      <c r="E3" s="148"/>
      <c r="F3" s="148"/>
    </row>
    <row r="4" spans="1:7" ht="17.25" customHeight="1">
      <c r="A4" s="199"/>
      <c r="B4" s="201" t="s">
        <v>198</v>
      </c>
      <c r="C4" s="21" t="str">
        <f>товарооборот!C8</f>
        <v>2011 г.</v>
      </c>
      <c r="D4" s="21" t="str">
        <f>товарооборот!D8</f>
        <v>2012 г.</v>
      </c>
      <c r="E4" s="21" t="str">
        <f>товарооборот!E8</f>
        <v>2013 г.</v>
      </c>
      <c r="F4" s="21" t="str">
        <f>товарооборот!F8</f>
        <v>2014 г.</v>
      </c>
      <c r="G4" s="21" t="str">
        <f>товарооборот!G8</f>
        <v>2015 г.</v>
      </c>
    </row>
    <row r="5" spans="1:7" ht="20.25" customHeight="1">
      <c r="A5" s="200"/>
      <c r="B5" s="202"/>
      <c r="C5" s="21" t="s">
        <v>1</v>
      </c>
      <c r="D5" s="21" t="s">
        <v>2</v>
      </c>
      <c r="E5" s="196" t="s">
        <v>3</v>
      </c>
      <c r="F5" s="197"/>
      <c r="G5" s="198"/>
    </row>
    <row r="6" spans="1:7" ht="29.25" customHeight="1">
      <c r="A6" s="149" t="s">
        <v>87</v>
      </c>
      <c r="B6" s="146" t="s">
        <v>195</v>
      </c>
      <c r="C6" s="143">
        <f>C10</f>
        <v>8441</v>
      </c>
      <c r="D6" s="143">
        <f>D10</f>
        <v>8432</v>
      </c>
      <c r="E6" s="143">
        <f>E10</f>
        <v>8423</v>
      </c>
      <c r="F6" s="143">
        <f>F10</f>
        <v>8414</v>
      </c>
      <c r="G6" s="143">
        <f>G10</f>
        <v>8405</v>
      </c>
    </row>
    <row r="7" spans="1:7" ht="14.25" customHeight="1">
      <c r="A7" s="150" t="s">
        <v>69</v>
      </c>
      <c r="B7" s="146" t="s">
        <v>32</v>
      </c>
      <c r="C7" s="146"/>
      <c r="D7" s="140">
        <v>99.9</v>
      </c>
      <c r="E7" s="140">
        <v>99.9</v>
      </c>
      <c r="F7" s="140">
        <v>99.9</v>
      </c>
      <c r="G7" s="140">
        <v>99.9</v>
      </c>
    </row>
    <row r="8" spans="1:7" ht="13.5" customHeight="1">
      <c r="A8" s="151" t="s">
        <v>57</v>
      </c>
      <c r="B8" s="192" t="s">
        <v>120</v>
      </c>
      <c r="C8" s="193"/>
      <c r="D8" s="193"/>
      <c r="E8" s="193"/>
      <c r="F8" s="193"/>
      <c r="G8" s="194"/>
    </row>
    <row r="9" spans="1:7" ht="15" customHeight="1">
      <c r="A9" s="152" t="s">
        <v>58</v>
      </c>
      <c r="B9" s="146" t="s">
        <v>195</v>
      </c>
      <c r="C9" s="142"/>
      <c r="D9" s="142"/>
      <c r="E9" s="142"/>
      <c r="F9" s="142"/>
      <c r="G9" s="142"/>
    </row>
    <row r="10" spans="1:7" ht="15.75">
      <c r="A10" s="152" t="s">
        <v>59</v>
      </c>
      <c r="B10" s="146" t="s">
        <v>195</v>
      </c>
      <c r="C10" s="146">
        <v>8441</v>
      </c>
      <c r="D10" s="142">
        <v>8432</v>
      </c>
      <c r="E10" s="142">
        <v>8423</v>
      </c>
      <c r="F10" s="142">
        <v>8414</v>
      </c>
      <c r="G10" s="142">
        <v>8405</v>
      </c>
    </row>
    <row r="11" spans="1:7" ht="31.5" customHeight="1">
      <c r="A11" s="153" t="s">
        <v>74</v>
      </c>
      <c r="B11" s="146" t="s">
        <v>195</v>
      </c>
      <c r="C11" s="146">
        <v>5010</v>
      </c>
      <c r="D11" s="142">
        <v>4860</v>
      </c>
      <c r="E11" s="142">
        <v>4710</v>
      </c>
      <c r="F11" s="142">
        <v>4699</v>
      </c>
      <c r="G11" s="142">
        <v>4699</v>
      </c>
    </row>
    <row r="12" spans="1:7" ht="14.25" customHeight="1">
      <c r="A12" s="152" t="s">
        <v>75</v>
      </c>
      <c r="B12" s="146" t="s">
        <v>195</v>
      </c>
      <c r="C12" s="143">
        <f>C15+C16+C17+C18</f>
        <v>2823</v>
      </c>
      <c r="D12" s="143">
        <f>D15+D16+D17+D18</f>
        <v>2816</v>
      </c>
      <c r="E12" s="143">
        <f>E15+E16+E17+E18</f>
        <v>2816</v>
      </c>
      <c r="F12" s="143">
        <f>F15+F16+F17+F18</f>
        <v>2814</v>
      </c>
      <c r="G12" s="143">
        <f>G15+G16+G17+G18</f>
        <v>2813</v>
      </c>
    </row>
    <row r="13" spans="1:7" ht="14.25" customHeight="1">
      <c r="A13" s="150" t="s">
        <v>69</v>
      </c>
      <c r="B13" s="146" t="s">
        <v>32</v>
      </c>
      <c r="C13" s="146"/>
      <c r="D13" s="140">
        <v>100.2</v>
      </c>
      <c r="E13" s="140">
        <v>100</v>
      </c>
      <c r="F13" s="140">
        <v>100.1</v>
      </c>
      <c r="G13" s="140">
        <v>100</v>
      </c>
    </row>
    <row r="14" spans="1:7" ht="14.25" customHeight="1">
      <c r="A14" s="150" t="s">
        <v>111</v>
      </c>
      <c r="B14" s="146"/>
      <c r="C14" s="146"/>
      <c r="D14" s="146"/>
      <c r="E14" s="146"/>
      <c r="F14" s="146"/>
      <c r="G14" s="146"/>
    </row>
    <row r="15" spans="1:7" ht="34.5" customHeight="1">
      <c r="A15" s="153" t="s">
        <v>80</v>
      </c>
      <c r="B15" s="146" t="s">
        <v>195</v>
      </c>
      <c r="C15" s="146">
        <v>118</v>
      </c>
      <c r="D15" s="146">
        <v>114</v>
      </c>
      <c r="E15" s="146">
        <v>114</v>
      </c>
      <c r="F15" s="146">
        <v>113</v>
      </c>
      <c r="G15" s="146">
        <v>113</v>
      </c>
    </row>
    <row r="16" spans="1:7" ht="30" customHeight="1">
      <c r="A16" s="153" t="s">
        <v>112</v>
      </c>
      <c r="B16" s="146" t="s">
        <v>195</v>
      </c>
      <c r="C16" s="146">
        <v>18</v>
      </c>
      <c r="D16" s="146">
        <v>18</v>
      </c>
      <c r="E16" s="146">
        <v>18</v>
      </c>
      <c r="F16" s="146">
        <v>18</v>
      </c>
      <c r="G16" s="146">
        <v>18</v>
      </c>
    </row>
    <row r="17" spans="1:7" ht="61.5" customHeight="1">
      <c r="A17" s="153" t="s">
        <v>81</v>
      </c>
      <c r="B17" s="146" t="s">
        <v>195</v>
      </c>
      <c r="C17" s="146">
        <v>323</v>
      </c>
      <c r="D17" s="146">
        <v>320</v>
      </c>
      <c r="E17" s="146">
        <v>320</v>
      </c>
      <c r="F17" s="146">
        <v>320</v>
      </c>
      <c r="G17" s="146">
        <v>320</v>
      </c>
    </row>
    <row r="18" spans="1:7" ht="40.5" customHeight="1">
      <c r="A18" s="153" t="s">
        <v>199</v>
      </c>
      <c r="B18" s="146" t="s">
        <v>195</v>
      </c>
      <c r="C18" s="142">
        <v>2364</v>
      </c>
      <c r="D18" s="142">
        <v>2364</v>
      </c>
      <c r="E18" s="142">
        <v>2364</v>
      </c>
      <c r="F18" s="142">
        <v>2363</v>
      </c>
      <c r="G18" s="142">
        <v>2362</v>
      </c>
    </row>
    <row r="19" spans="1:7" ht="12.75" customHeight="1">
      <c r="A19" s="150" t="s">
        <v>69</v>
      </c>
      <c r="B19" s="146" t="s">
        <v>32</v>
      </c>
      <c r="C19" s="140"/>
      <c r="D19" s="140">
        <v>100</v>
      </c>
      <c r="E19" s="140">
        <v>100</v>
      </c>
      <c r="F19" s="140">
        <v>99.9</v>
      </c>
      <c r="G19" s="140">
        <v>99.9</v>
      </c>
    </row>
    <row r="20" spans="1:7" ht="12.75" customHeight="1">
      <c r="A20" s="151" t="s">
        <v>57</v>
      </c>
      <c r="B20" s="192"/>
      <c r="C20" s="193"/>
      <c r="D20" s="193"/>
      <c r="E20" s="193"/>
      <c r="F20" s="193"/>
      <c r="G20" s="194"/>
    </row>
    <row r="21" spans="1:7" ht="13.5" customHeight="1">
      <c r="A21" s="154" t="s">
        <v>61</v>
      </c>
      <c r="B21" s="146" t="s">
        <v>195</v>
      </c>
      <c r="C21" s="146">
        <v>652</v>
      </c>
      <c r="D21" s="142">
        <v>652</v>
      </c>
      <c r="E21" s="142">
        <v>650</v>
      </c>
      <c r="F21" s="142">
        <v>650</v>
      </c>
      <c r="G21" s="142">
        <v>650</v>
      </c>
    </row>
    <row r="22" spans="1:7" ht="13.5" customHeight="1">
      <c r="A22" s="150" t="s">
        <v>69</v>
      </c>
      <c r="B22" s="146" t="s">
        <v>32</v>
      </c>
      <c r="C22" s="146"/>
      <c r="D22" s="140">
        <v>100</v>
      </c>
      <c r="E22" s="140">
        <v>99.7</v>
      </c>
      <c r="F22" s="140">
        <v>100</v>
      </c>
      <c r="G22" s="146">
        <v>100</v>
      </c>
    </row>
    <row r="23" spans="1:12" ht="45.75" customHeight="1">
      <c r="A23" s="153" t="s">
        <v>169</v>
      </c>
      <c r="B23" s="146" t="s">
        <v>195</v>
      </c>
      <c r="C23" s="146">
        <v>1516</v>
      </c>
      <c r="D23" s="142">
        <v>1516</v>
      </c>
      <c r="E23" s="142">
        <v>1516</v>
      </c>
      <c r="F23" s="142">
        <v>1516</v>
      </c>
      <c r="G23" s="142">
        <v>1516</v>
      </c>
      <c r="L23" s="11" t="s">
        <v>79</v>
      </c>
    </row>
    <row r="24" spans="1:7" ht="14.25" customHeight="1">
      <c r="A24" s="150" t="s">
        <v>69</v>
      </c>
      <c r="B24" s="146" t="s">
        <v>32</v>
      </c>
      <c r="C24" s="146"/>
      <c r="D24" s="140">
        <v>100</v>
      </c>
      <c r="E24" s="140">
        <v>100</v>
      </c>
      <c r="F24" s="140">
        <v>100</v>
      </c>
      <c r="G24" s="140">
        <v>100</v>
      </c>
    </row>
    <row r="25" spans="1:7" ht="28.5" customHeight="1">
      <c r="A25" s="153" t="s">
        <v>196</v>
      </c>
      <c r="B25" s="146" t="s">
        <v>184</v>
      </c>
      <c r="C25" s="147">
        <f>C32*C18*12</f>
        <v>313185556.8</v>
      </c>
      <c r="D25" s="147">
        <f>D32*D18*12</f>
        <v>333324000</v>
      </c>
      <c r="E25" s="147">
        <f>E32*E18*12</f>
        <v>345323664</v>
      </c>
      <c r="F25" s="147">
        <f>F32*F18*12</f>
        <v>357597516</v>
      </c>
      <c r="G25" s="147">
        <f>G32*G18*12</f>
        <v>375331248</v>
      </c>
    </row>
    <row r="26" spans="1:7" ht="15" customHeight="1">
      <c r="A26" s="150" t="s">
        <v>69</v>
      </c>
      <c r="B26" s="146" t="s">
        <v>32</v>
      </c>
      <c r="C26" s="146"/>
      <c r="D26" s="140">
        <v>106.4</v>
      </c>
      <c r="E26" s="140">
        <v>103.6</v>
      </c>
      <c r="F26" s="140">
        <v>103.5</v>
      </c>
      <c r="G26" s="140">
        <v>104.9</v>
      </c>
    </row>
    <row r="27" spans="1:7" ht="12" customHeight="1">
      <c r="A27" s="151" t="s">
        <v>60</v>
      </c>
      <c r="B27" s="192"/>
      <c r="C27" s="193"/>
      <c r="D27" s="193"/>
      <c r="E27" s="193"/>
      <c r="F27" s="193"/>
      <c r="G27" s="194"/>
    </row>
    <row r="28" spans="1:7" ht="15.75">
      <c r="A28" s="154" t="s">
        <v>62</v>
      </c>
      <c r="B28" s="146" t="s">
        <v>63</v>
      </c>
      <c r="C28" s="144">
        <f>C21*C35*12</f>
        <v>79890864</v>
      </c>
      <c r="D28" s="144">
        <f>D21*D35*12</f>
        <v>84679152</v>
      </c>
      <c r="E28" s="144">
        <f>E21*E35*12</f>
        <v>88639200</v>
      </c>
      <c r="F28" s="144">
        <f>F21*F35*12</f>
        <v>93069600</v>
      </c>
      <c r="G28" s="144">
        <f>G21*G35*12</f>
        <v>97718400</v>
      </c>
    </row>
    <row r="29" spans="1:7" ht="15.75">
      <c r="A29" s="150" t="s">
        <v>69</v>
      </c>
      <c r="B29" s="146" t="s">
        <v>32</v>
      </c>
      <c r="C29" s="140"/>
      <c r="D29" s="140">
        <v>105.9</v>
      </c>
      <c r="E29" s="140">
        <v>104.7</v>
      </c>
      <c r="F29" s="140">
        <v>104.9</v>
      </c>
      <c r="G29" s="140">
        <v>104.9</v>
      </c>
    </row>
    <row r="30" spans="1:7" ht="46.5" customHeight="1">
      <c r="A30" s="153" t="s">
        <v>170</v>
      </c>
      <c r="B30" s="146" t="s">
        <v>184</v>
      </c>
      <c r="C30" s="145">
        <f>C37*C23*12</f>
        <v>231948000</v>
      </c>
      <c r="D30" s="145">
        <f>D37*D23*12</f>
        <v>232857600</v>
      </c>
      <c r="E30" s="145">
        <f>E37*E23*12</f>
        <v>244500480</v>
      </c>
      <c r="F30" s="145">
        <f>F37*F23*12</f>
        <v>252323040</v>
      </c>
      <c r="G30" s="145">
        <f>G37*G23*12</f>
        <v>260382096</v>
      </c>
    </row>
    <row r="31" spans="1:7" ht="12.75" customHeight="1">
      <c r="A31" s="150" t="s">
        <v>69</v>
      </c>
      <c r="B31" s="146" t="s">
        <v>32</v>
      </c>
      <c r="C31" s="140"/>
      <c r="D31" s="140">
        <v>100.3</v>
      </c>
      <c r="E31" s="140">
        <v>105</v>
      </c>
      <c r="F31" s="140">
        <v>103.1</v>
      </c>
      <c r="G31" s="140">
        <v>103.1</v>
      </c>
    </row>
    <row r="32" spans="1:7" ht="45.75" customHeight="1">
      <c r="A32" s="153" t="s">
        <v>88</v>
      </c>
      <c r="B32" s="146" t="s">
        <v>63</v>
      </c>
      <c r="C32" s="140">
        <v>11040.1</v>
      </c>
      <c r="D32" s="140">
        <v>11750</v>
      </c>
      <c r="E32" s="140">
        <v>12173</v>
      </c>
      <c r="F32" s="140">
        <v>12611</v>
      </c>
      <c r="G32" s="140">
        <v>13242</v>
      </c>
    </row>
    <row r="33" spans="1:7" ht="18.75" customHeight="1">
      <c r="A33" s="150" t="s">
        <v>69</v>
      </c>
      <c r="B33" s="146" t="s">
        <v>32</v>
      </c>
      <c r="C33" s="146"/>
      <c r="D33" s="140">
        <v>106.4</v>
      </c>
      <c r="E33" s="140">
        <v>103.6</v>
      </c>
      <c r="F33" s="140">
        <v>103.6</v>
      </c>
      <c r="G33" s="140">
        <v>105</v>
      </c>
    </row>
    <row r="34" spans="1:7" ht="15" customHeight="1">
      <c r="A34" s="151" t="s">
        <v>64</v>
      </c>
      <c r="B34" s="146"/>
      <c r="C34" s="146"/>
      <c r="D34" s="146"/>
      <c r="E34" s="146"/>
      <c r="F34" s="146"/>
      <c r="G34" s="146"/>
    </row>
    <row r="35" spans="1:7" ht="14.25" customHeight="1">
      <c r="A35" s="154" t="s">
        <v>65</v>
      </c>
      <c r="B35" s="146" t="s">
        <v>63</v>
      </c>
      <c r="C35" s="142">
        <v>10211</v>
      </c>
      <c r="D35" s="142">
        <v>10823</v>
      </c>
      <c r="E35" s="142">
        <v>11364</v>
      </c>
      <c r="F35" s="142">
        <v>11932</v>
      </c>
      <c r="G35" s="142">
        <v>12528</v>
      </c>
    </row>
    <row r="36" spans="1:7" ht="15.75" customHeight="1">
      <c r="A36" s="150" t="s">
        <v>69</v>
      </c>
      <c r="B36" s="146" t="s">
        <v>32</v>
      </c>
      <c r="C36" s="146"/>
      <c r="D36" s="140">
        <v>106</v>
      </c>
      <c r="E36" s="140">
        <v>104.9</v>
      </c>
      <c r="F36" s="140">
        <v>104.9</v>
      </c>
      <c r="G36" s="140">
        <v>104.9</v>
      </c>
    </row>
    <row r="37" spans="1:7" ht="71.25" customHeight="1">
      <c r="A37" s="153" t="s">
        <v>168</v>
      </c>
      <c r="B37" s="146" t="s">
        <v>63</v>
      </c>
      <c r="C37" s="140">
        <v>12750</v>
      </c>
      <c r="D37" s="140">
        <v>12800</v>
      </c>
      <c r="E37" s="140">
        <v>13440</v>
      </c>
      <c r="F37" s="140">
        <v>13870</v>
      </c>
      <c r="G37" s="140">
        <v>14313</v>
      </c>
    </row>
    <row r="38" spans="1:7" ht="14.25" customHeight="1">
      <c r="A38" s="150" t="s">
        <v>69</v>
      </c>
      <c r="B38" s="146" t="s">
        <v>32</v>
      </c>
      <c r="C38" s="146"/>
      <c r="D38" s="140">
        <v>100.3</v>
      </c>
      <c r="E38" s="140">
        <v>105</v>
      </c>
      <c r="F38" s="140">
        <v>103.2</v>
      </c>
      <c r="G38" s="140">
        <v>103.2</v>
      </c>
    </row>
    <row r="39" spans="1:7" ht="44.25" customHeight="1">
      <c r="A39" s="153" t="s">
        <v>197</v>
      </c>
      <c r="B39" s="146" t="s">
        <v>195</v>
      </c>
      <c r="C39" s="146">
        <v>67</v>
      </c>
      <c r="D39" s="146">
        <v>67</v>
      </c>
      <c r="E39" s="146">
        <v>67</v>
      </c>
      <c r="F39" s="146">
        <v>67</v>
      </c>
      <c r="G39" s="146">
        <v>67</v>
      </c>
    </row>
    <row r="40" spans="1:7" ht="27.75" customHeight="1">
      <c r="A40" s="153" t="s">
        <v>116</v>
      </c>
      <c r="B40" s="146" t="s">
        <v>32</v>
      </c>
      <c r="C40" s="141">
        <v>1.12</v>
      </c>
      <c r="D40" s="141">
        <v>1.12</v>
      </c>
      <c r="E40" s="141">
        <v>1.12</v>
      </c>
      <c r="F40" s="141">
        <v>1.12</v>
      </c>
      <c r="G40" s="141">
        <v>1.12</v>
      </c>
    </row>
    <row r="41" spans="1:7" ht="18" customHeight="1">
      <c r="A41" s="153" t="s">
        <v>117</v>
      </c>
      <c r="B41" s="155" t="s">
        <v>32</v>
      </c>
      <c r="C41" s="156">
        <v>1.124</v>
      </c>
      <c r="D41" s="156">
        <v>1.124</v>
      </c>
      <c r="E41" s="156">
        <v>1.124</v>
      </c>
      <c r="F41" s="156">
        <v>1.124</v>
      </c>
      <c r="G41" s="156">
        <v>1.124</v>
      </c>
    </row>
    <row r="42" spans="1:7" ht="18" customHeight="1">
      <c r="A42" s="153" t="s">
        <v>115</v>
      </c>
      <c r="B42" s="155" t="s">
        <v>32</v>
      </c>
      <c r="C42" s="141">
        <v>1.1</v>
      </c>
      <c r="D42" s="141">
        <v>1.1</v>
      </c>
      <c r="E42" s="141">
        <v>1.1</v>
      </c>
      <c r="F42" s="141">
        <v>1.17</v>
      </c>
      <c r="G42" s="141">
        <v>1.14</v>
      </c>
    </row>
    <row r="43" ht="13.5" customHeight="1">
      <c r="A43" s="48" t="s">
        <v>66</v>
      </c>
    </row>
    <row r="44" ht="12" customHeight="1">
      <c r="A44" s="49" t="s">
        <v>67</v>
      </c>
    </row>
    <row r="45" spans="1:7" ht="41.25" customHeight="1">
      <c r="A45" s="195" t="s">
        <v>89</v>
      </c>
      <c r="B45" s="195"/>
      <c r="C45" s="195"/>
      <c r="D45" s="195"/>
      <c r="E45" s="195"/>
      <c r="F45" s="195"/>
      <c r="G45" s="195"/>
    </row>
  </sheetData>
  <sheetProtection/>
  <mergeCells count="7">
    <mergeCell ref="B20:G20"/>
    <mergeCell ref="B27:G27"/>
    <mergeCell ref="A45:G45"/>
    <mergeCell ref="E5:G5"/>
    <mergeCell ref="A4:A5"/>
    <mergeCell ref="B8:G8"/>
    <mergeCell ref="B4:B5"/>
  </mergeCells>
  <printOptions/>
  <pageMargins left="0.35433070866141736" right="0" top="0.4724409448818898" bottom="0.6299212598425197" header="0.2362204724409449" footer="0.3149606299212598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</dc:creator>
  <cp:keywords/>
  <dc:description/>
  <cp:lastModifiedBy>User</cp:lastModifiedBy>
  <cp:lastPrinted>2012-10-25T09:13:54Z</cp:lastPrinted>
  <dcterms:created xsi:type="dcterms:W3CDTF">1999-04-30T04:22:33Z</dcterms:created>
  <dcterms:modified xsi:type="dcterms:W3CDTF">2012-11-14T11:25:49Z</dcterms:modified>
  <cp:category/>
  <cp:version/>
  <cp:contentType/>
  <cp:contentStatus/>
</cp:coreProperties>
</file>